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omo usar essa planilha" sheetId="1" r:id="rId4"/>
    <sheet state="visible" name="Exemplo de ROI " sheetId="2" r:id="rId5"/>
    <sheet state="visible" name="Cenário 1 BR " sheetId="3" r:id="rId6"/>
    <sheet state="visible" name="Cenário 2 BR " sheetId="4" r:id="rId7"/>
  </sheets>
  <definedNames/>
  <calcPr/>
  <extLst>
    <ext uri="GoogleSheetsCustomDataVersion1">
      <go:sheetsCustomData xmlns:go="http://customooxmlschemas.google.com/" r:id="rId8" roundtripDataSignature="AMtx7mjN/tqNpkhzXgBbizFbQs+IOuSXDw=="/>
    </ext>
  </extLst>
</workbook>
</file>

<file path=xl/sharedStrings.xml><?xml version="1.0" encoding="utf-8"?>
<sst xmlns="http://schemas.openxmlformats.org/spreadsheetml/2006/main" count="101" uniqueCount="36">
  <si>
    <t xml:space="preserve">CONTROLE DE RETORNO SOBRE INVESTIMENTO (ROI) </t>
  </si>
  <si>
    <t>Quer aprender a criar sua Startup? Acesse http://g40.co/startups</t>
  </si>
  <si>
    <t xml:space="preserve">INVESTIMENTOS </t>
  </si>
  <si>
    <t xml:space="preserve">Aluguel </t>
  </si>
  <si>
    <t xml:space="preserve">Investimento em Mídia </t>
  </si>
  <si>
    <t xml:space="preserve">Adworks </t>
  </si>
  <si>
    <t xml:space="preserve">Salário da Equipe </t>
  </si>
  <si>
    <t>Limpeza</t>
  </si>
  <si>
    <t xml:space="preserve">Manutenção do Servidor </t>
  </si>
  <si>
    <t xml:space="preserve">Fornecedores </t>
  </si>
  <si>
    <t xml:space="preserve">Outras Despesas </t>
  </si>
  <si>
    <t>Outros investimentos</t>
  </si>
  <si>
    <t xml:space="preserve">Total Investido </t>
  </si>
  <si>
    <t xml:space="preserve">GANHOS OBTIDOS </t>
  </si>
  <si>
    <t xml:space="preserve">Vendas </t>
  </si>
  <si>
    <t xml:space="preserve">Patrocínios </t>
  </si>
  <si>
    <t xml:space="preserve">Total obtido </t>
  </si>
  <si>
    <t xml:space="preserve">ROI </t>
  </si>
  <si>
    <t xml:space="preserve">Roi </t>
  </si>
  <si>
    <t xml:space="preserve">A cada R$1,00 investido o retorno foi de: </t>
  </si>
  <si>
    <t>Crescimento mensal esperado</t>
  </si>
  <si>
    <t>IMPORTANTE: Sempre considerar que as suas desepesas não irão se manter fixas de acordo com o crescimento da receita, e o caixa está no início do período</t>
  </si>
  <si>
    <t xml:space="preserve">Mês 1 </t>
  </si>
  <si>
    <t>Mês 2</t>
  </si>
  <si>
    <t xml:space="preserve">Mês 3 </t>
  </si>
  <si>
    <t xml:space="preserve">Receita </t>
  </si>
  <si>
    <t xml:space="preserve">Caixa </t>
  </si>
  <si>
    <t xml:space="preserve">Despesa </t>
  </si>
  <si>
    <t xml:space="preserve">Burn </t>
  </si>
  <si>
    <t>Mês 4</t>
  </si>
  <si>
    <t>Mês 5</t>
  </si>
  <si>
    <t>=&gt; A empresa para de gerar prejuízos e começa a mostrar lucro.</t>
  </si>
  <si>
    <t>Mês 6</t>
  </si>
  <si>
    <t>Mês 7</t>
  </si>
  <si>
    <t>Mês 8</t>
  </si>
  <si>
    <t>Mês 9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</si>
</sst>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_-[$R$-416]\ * #,##0.00_-;\-[$R$-416]\ * #,##0.00_-;_-[$R$-416]\ * &quot;-&quot;??_-;_-@"/>
    <numFmt numFmtId="165" formatCode="#,##0.00_ ;\-#,##0.00\ "/>
  </numFmts>
  <fonts count="17">
    <font>
      <sz val="11.0"/>
      <color theme="1"/>
      <name val="Calibri"/>
      <scheme val="minor"/>
    </font>
    <font>
      <b/>
      <sz val="16.0"/>
      <color theme="0"/>
      <name val="Montserrat"/>
    </font>
    <font/>
    <font>
      <sz val="11.0"/>
      <color theme="1"/>
      <name val="Calibri"/>
    </font>
    <font>
      <sz val="11.0"/>
      <color rgb="FFF04D57"/>
      <name val="Calibri"/>
    </font>
    <font>
      <b/>
      <u/>
      <sz val="12.0"/>
      <color theme="10"/>
      <name val="Montserrat"/>
    </font>
    <font>
      <sz val="20.0"/>
      <color theme="0"/>
      <name val="Lato"/>
    </font>
    <font>
      <sz val="11.0"/>
      <color theme="1"/>
      <name val="Montserrat"/>
    </font>
    <font>
      <i/>
      <sz val="11.0"/>
      <color theme="1"/>
      <name val="Montserrat"/>
    </font>
    <font>
      <sz val="11.0"/>
      <color theme="0"/>
      <name val="Montserrat"/>
    </font>
    <font>
      <b/>
      <u/>
      <sz val="12.0"/>
      <color theme="10"/>
      <name val="Montserrat"/>
    </font>
    <font>
      <sz val="10.0"/>
      <color theme="1"/>
      <name val="Montserrat"/>
    </font>
    <font>
      <b/>
      <sz val="11.0"/>
      <color rgb="FF272C32"/>
      <name val="Montserrat"/>
    </font>
    <font>
      <b/>
      <sz val="11.0"/>
      <color theme="0"/>
      <name val="Montserrat"/>
    </font>
    <font>
      <sz val="11.0"/>
      <color rgb="FFFF0000"/>
      <name val="Montserrat"/>
    </font>
    <font>
      <sz val="11.0"/>
      <color rgb="FF92D050"/>
      <name val="Montserrat"/>
    </font>
    <font>
      <b/>
      <sz val="10.0"/>
      <color theme="0"/>
      <name val="Montserrat"/>
    </font>
  </fonts>
  <fills count="5">
    <fill>
      <patternFill patternType="none"/>
    </fill>
    <fill>
      <patternFill patternType="lightGray"/>
    </fill>
    <fill>
      <patternFill patternType="solid">
        <fgColor rgb="FF272C32"/>
        <bgColor rgb="FF272C32"/>
      </patternFill>
    </fill>
    <fill>
      <patternFill patternType="solid">
        <fgColor rgb="FFF04D57"/>
        <bgColor rgb="FFF04D57"/>
      </patternFill>
    </fill>
    <fill>
      <patternFill patternType="solid">
        <fgColor rgb="FFFFFF00"/>
        <bgColor rgb="FFFFFF00"/>
      </patternFill>
    </fill>
  </fills>
  <borders count="16">
    <border/>
    <border>
      <left/>
      <top/>
    </border>
    <border>
      <top/>
    </border>
    <border>
      <right/>
      <top/>
    </border>
    <border>
      <left/>
      <right/>
      <top/>
      <bottom/>
    </border>
    <border>
      <left/>
    </border>
    <border>
      <right/>
    </border>
    <border>
      <left/>
      <bottom/>
    </border>
    <border>
      <bottom/>
    </border>
    <border>
      <right/>
      <bottom/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left/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40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vertical="center"/>
    </xf>
    <xf borderId="2" fillId="0" fontId="2" numFmtId="0" xfId="0" applyBorder="1" applyFont="1"/>
    <xf borderId="3" fillId="0" fontId="2" numFmtId="0" xfId="0" applyBorder="1" applyFont="1"/>
    <xf borderId="4" fillId="2" fontId="3" numFmtId="0" xfId="0" applyBorder="1" applyFont="1"/>
    <xf borderId="5" fillId="0" fontId="2" numFmtId="0" xfId="0" applyBorder="1" applyFont="1"/>
    <xf borderId="6" fillId="0" fontId="2" numFmtId="0" xfId="0" applyBorder="1" applyFont="1"/>
    <xf borderId="7" fillId="0" fontId="2" numFmtId="0" xfId="0" applyBorder="1" applyFont="1"/>
    <xf borderId="8" fillId="0" fontId="2" numFmtId="0" xfId="0" applyBorder="1" applyFont="1"/>
    <xf borderId="9" fillId="0" fontId="2" numFmtId="0" xfId="0" applyBorder="1" applyFont="1"/>
    <xf borderId="4" fillId="3" fontId="3" numFmtId="0" xfId="0" applyBorder="1" applyFill="1" applyFont="1"/>
    <xf borderId="0" fillId="0" fontId="4" numFmtId="0" xfId="0" applyFont="1"/>
    <xf borderId="0" fillId="0" fontId="5" numFmtId="0" xfId="0" applyAlignment="1" applyFont="1">
      <alignment horizontal="center" vertical="center"/>
    </xf>
    <xf borderId="4" fillId="2" fontId="1" numFmtId="0" xfId="0" applyAlignment="1" applyBorder="1" applyFont="1">
      <alignment vertical="center"/>
    </xf>
    <xf borderId="10" fillId="2" fontId="6" numFmtId="0" xfId="0" applyAlignment="1" applyBorder="1" applyFont="1">
      <alignment horizontal="center"/>
    </xf>
    <xf borderId="11" fillId="0" fontId="2" numFmtId="0" xfId="0" applyBorder="1" applyFont="1"/>
    <xf borderId="0" fillId="0" fontId="3" numFmtId="0" xfId="0" applyFont="1"/>
    <xf borderId="12" fillId="0" fontId="7" numFmtId="0" xfId="0" applyBorder="1" applyFont="1"/>
    <xf borderId="12" fillId="0" fontId="7" numFmtId="164" xfId="0" applyBorder="1" applyFont="1" applyNumberFormat="1"/>
    <xf borderId="12" fillId="0" fontId="8" numFmtId="0" xfId="0" applyBorder="1" applyFont="1"/>
    <xf borderId="0" fillId="0" fontId="7" numFmtId="0" xfId="0" applyFont="1"/>
    <xf borderId="0" fillId="0" fontId="3" numFmtId="164" xfId="0" applyFont="1" applyNumberFormat="1"/>
    <xf borderId="12" fillId="0" fontId="3" numFmtId="164" xfId="0" applyBorder="1" applyFont="1" applyNumberFormat="1"/>
    <xf borderId="12" fillId="0" fontId="3" numFmtId="165" xfId="0" applyBorder="1" applyFont="1" applyNumberFormat="1"/>
    <xf borderId="10" fillId="3" fontId="9" numFmtId="0" xfId="0" applyAlignment="1" applyBorder="1" applyFont="1">
      <alignment horizontal="center"/>
    </xf>
    <xf borderId="10" fillId="0" fontId="7" numFmtId="165" xfId="0" applyAlignment="1" applyBorder="1" applyFont="1" applyNumberFormat="1">
      <alignment horizontal="center"/>
    </xf>
    <xf borderId="0" fillId="0" fontId="10" numFmtId="0" xfId="0" applyAlignment="1" applyFont="1">
      <alignment vertical="center"/>
    </xf>
    <xf borderId="13" fillId="0" fontId="11" numFmtId="0" xfId="0" applyAlignment="1" applyBorder="1" applyFont="1">
      <alignment horizontal="center"/>
    </xf>
    <xf borderId="14" fillId="0" fontId="2" numFmtId="0" xfId="0" applyBorder="1" applyFont="1"/>
    <xf borderId="15" fillId="4" fontId="11" numFmtId="9" xfId="0" applyAlignment="1" applyBorder="1" applyFill="1" applyFont="1" applyNumberFormat="1">
      <alignment horizontal="center"/>
    </xf>
    <xf borderId="0" fillId="0" fontId="3" numFmtId="9" xfId="0" applyFont="1" applyNumberFormat="1"/>
    <xf borderId="0" fillId="0" fontId="12" numFmtId="0" xfId="0" applyAlignment="1" applyFont="1">
      <alignment horizontal="left" shrinkToFit="0" wrapText="1"/>
    </xf>
    <xf borderId="10" fillId="3" fontId="13" numFmtId="0" xfId="0" applyAlignment="1" applyBorder="1" applyFont="1">
      <alignment horizontal="center"/>
    </xf>
    <xf borderId="12" fillId="0" fontId="14" numFmtId="164" xfId="0" applyBorder="1" applyFont="1" applyNumberFormat="1"/>
    <xf borderId="0" fillId="0" fontId="13" numFmtId="0" xfId="0" applyFont="1"/>
    <xf borderId="12" fillId="0" fontId="15" numFmtId="164" xfId="0" applyBorder="1" applyFont="1" applyNumberFormat="1"/>
    <xf quotePrefix="1" borderId="0" fillId="0" fontId="11" numFmtId="0" xfId="0" applyFont="1"/>
    <xf borderId="0" fillId="0" fontId="16" numFmtId="0" xfId="0" applyFont="1"/>
    <xf borderId="0" fillId="0" fontId="11" numFmtId="0" xfId="0" applyFont="1"/>
    <xf borderId="0" fillId="0" fontId="3" numFmtId="2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</xdr:col>
      <xdr:colOff>285750</xdr:colOff>
      <xdr:row>7</xdr:row>
      <xdr:rowOff>28575</xdr:rowOff>
    </xdr:from>
    <xdr:ext cx="3848100" cy="3609975"/>
    <xdr:sp>
      <xdr:nvSpPr>
        <xdr:cNvPr id="3" name="Shape 3"/>
        <xdr:cNvSpPr txBox="1"/>
      </xdr:nvSpPr>
      <xdr:spPr>
        <a:xfrm>
          <a:off x="3426713" y="1979775"/>
          <a:ext cx="3838575" cy="3600450"/>
        </a:xfrm>
        <a:prstGeom prst="rect">
          <a:avLst/>
        </a:prstGeom>
        <a:solidFill>
          <a:srgbClr val="FFFFFF"/>
        </a:solidFill>
        <a:ln cap="flat" cmpd="sng" w="9525">
          <a:solidFill>
            <a:srgbClr val="272C32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600">
              <a:solidFill>
                <a:schemeClr val="dk1"/>
              </a:solidFill>
              <a:latin typeface="Montserrat"/>
              <a:ea typeface="Montserrat"/>
              <a:cs typeface="Montserrat"/>
              <a:sym typeface="Montserrat"/>
            </a:rPr>
            <a:t>Olá!</a:t>
          </a:r>
          <a:r>
            <a:rPr lang="en-US" sz="1600">
              <a:solidFill>
                <a:schemeClr val="dk1"/>
              </a:solidFill>
              <a:latin typeface="Montserrat"/>
              <a:ea typeface="Montserrat"/>
              <a:cs typeface="Montserrat"/>
              <a:sym typeface="Montserrat"/>
            </a:rPr>
            <a:t> Nesta planilha você vai encontrar um modelo de exemplificação de como calcular o ROI da sua empresa e identificar a sua taxa de burn! 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600">
            <a:latin typeface="Montserrat"/>
            <a:ea typeface="Montserrat"/>
            <a:cs typeface="Montserrat"/>
            <a:sym typeface="Montserrat"/>
          </a:endParaRPr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600">
              <a:solidFill>
                <a:schemeClr val="dk1"/>
              </a:solidFill>
              <a:latin typeface="Montserrat"/>
              <a:ea typeface="Montserrat"/>
              <a:cs typeface="Montserrat"/>
              <a:sym typeface="Montserrat"/>
            </a:rPr>
            <a:t>Lembre-se que o ROI e a Burn Rate vai ser individual e sempre de acordo com gastos, receitas e caixa da sua empresa!</a:t>
          </a:r>
          <a:br>
            <a:rPr lang="en-US" sz="1600">
              <a:solidFill>
                <a:schemeClr val="dk1"/>
              </a:solidFill>
              <a:latin typeface="Montserrat"/>
              <a:ea typeface="Montserrat"/>
              <a:cs typeface="Montserrat"/>
              <a:sym typeface="Montserrat"/>
            </a:rPr>
          </a:br>
          <a:endParaRPr sz="1600">
            <a:latin typeface="Montserrat"/>
            <a:ea typeface="Montserrat"/>
            <a:cs typeface="Montserrat"/>
            <a:sym typeface="Montserrat"/>
          </a:endParaRPr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600">
              <a:solidFill>
                <a:schemeClr val="dk1"/>
              </a:solidFill>
              <a:latin typeface="Montserrat"/>
              <a:ea typeface="Montserrat"/>
              <a:cs typeface="Montserrat"/>
              <a:sym typeface="Montserrat"/>
            </a:rPr>
            <a:t>Dessa forma, essa planilha vai apenas te mostrar um exemplo de como fazer essa construção!</a:t>
          </a:r>
          <a:endParaRPr sz="1400"/>
        </a:p>
      </xdr:txBody>
    </xdr:sp>
    <xdr:clientData fLocksWithSheet="0"/>
  </xdr:oneCellAnchor>
  <xdr:oneCellAnchor>
    <xdr:from>
      <xdr:col>11</xdr:col>
      <xdr:colOff>228600</xdr:colOff>
      <xdr:row>6</xdr:row>
      <xdr:rowOff>161925</xdr:rowOff>
    </xdr:from>
    <xdr:ext cx="5210175" cy="1924050"/>
    <xdr:sp>
      <xdr:nvSpPr>
        <xdr:cNvPr id="4" name="Shape 4"/>
        <xdr:cNvSpPr txBox="1"/>
      </xdr:nvSpPr>
      <xdr:spPr>
        <a:xfrm>
          <a:off x="2755200" y="2832263"/>
          <a:ext cx="5181600" cy="1895475"/>
        </a:xfrm>
        <a:prstGeom prst="rect">
          <a:avLst/>
        </a:prstGeom>
        <a:solidFill>
          <a:schemeClr val="lt1"/>
        </a:solidFill>
        <a:ln cap="flat" cmpd="sng" w="28575">
          <a:solidFill>
            <a:srgbClr val="F04D57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ctr" bIns="45700" lIns="91425" spcFirstLastPara="1" rIns="91425" wrap="square" tIns="45700">
          <a:noAutofit/>
        </a:bodyPr>
        <a:lstStyle/>
        <a:p>
          <a:pPr indent="0" lvl="0" marL="0" rtl="0" algn="ctr">
            <a:spcBef>
              <a:spcPts val="0"/>
            </a:spcBef>
            <a:spcAft>
              <a:spcPts val="0"/>
            </a:spcAft>
            <a:buNone/>
          </a:pPr>
          <a:r>
            <a:rPr b="1" lang="en-US" sz="1400">
              <a:solidFill>
                <a:schemeClr val="dk1"/>
              </a:solidFill>
              <a:latin typeface="Montserrat"/>
              <a:ea typeface="Montserrat"/>
              <a:cs typeface="Montserrat"/>
              <a:sym typeface="Montserrat"/>
            </a:rPr>
            <a:t>ROI:</a:t>
          </a:r>
          <a:r>
            <a:rPr b="1" lang="en-US" sz="1400">
              <a:solidFill>
                <a:schemeClr val="dk1"/>
              </a:solidFill>
              <a:latin typeface="Montserrat"/>
              <a:ea typeface="Montserrat"/>
              <a:cs typeface="Montserrat"/>
              <a:sym typeface="Montserrat"/>
            </a:rPr>
            <a:t> </a:t>
          </a:r>
          <a:r>
            <a:rPr b="0" i="0" lang="en-US" sz="1100">
              <a:solidFill>
                <a:schemeClr val="dk1"/>
              </a:solidFill>
              <a:latin typeface="Montserrat"/>
              <a:ea typeface="Montserrat"/>
              <a:cs typeface="Montserrat"/>
              <a:sym typeface="Montserrat"/>
            </a:rPr>
            <a:t>relação entre a quantidade de dinheiro ganho como resultado de um investimento e a quantidade de dinheiro investido.</a:t>
          </a:r>
          <a:endParaRPr b="1" sz="1400">
            <a:latin typeface="Montserrat"/>
            <a:ea typeface="Montserrat"/>
            <a:cs typeface="Montserrat"/>
            <a:sym typeface="Montserrat"/>
          </a:endParaRPr>
        </a:p>
        <a:p>
          <a:pPr indent="0" lvl="0" marL="0" rtl="0" algn="ctr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b="1" sz="1400">
            <a:latin typeface="Montserrat"/>
            <a:ea typeface="Montserrat"/>
            <a:cs typeface="Montserrat"/>
            <a:sym typeface="Montserrat"/>
          </a:endParaRPr>
        </a:p>
        <a:p>
          <a:pPr indent="0" lvl="0" marL="0" rtl="0" algn="ctr">
            <a:spcBef>
              <a:spcPts val="0"/>
            </a:spcBef>
            <a:spcAft>
              <a:spcPts val="0"/>
            </a:spcAft>
            <a:buNone/>
          </a:pPr>
          <a:r>
            <a:rPr b="1" lang="en-US" sz="1200">
              <a:solidFill>
                <a:srgbClr val="FF0000"/>
              </a:solidFill>
              <a:latin typeface="Montserrat"/>
              <a:ea typeface="Montserrat"/>
              <a:cs typeface="Montserrat"/>
              <a:sym typeface="Montserrat"/>
            </a:rPr>
            <a:t>Fórmula</a:t>
          </a:r>
          <a:r>
            <a:rPr b="1" lang="en-US" sz="1200">
              <a:solidFill>
                <a:srgbClr val="FF0000"/>
              </a:solidFill>
              <a:latin typeface="Montserrat"/>
              <a:ea typeface="Montserrat"/>
              <a:cs typeface="Montserrat"/>
              <a:sym typeface="Montserrat"/>
            </a:rPr>
            <a:t> do ROI: 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200"/>
        </a:p>
      </xdr:txBody>
    </xdr:sp>
    <xdr:clientData fLocksWithSheet="0"/>
  </xdr:oneCellAnchor>
  <xdr:oneCellAnchor>
    <xdr:from>
      <xdr:col>11</xdr:col>
      <xdr:colOff>209550</xdr:colOff>
      <xdr:row>19</xdr:row>
      <xdr:rowOff>0</xdr:rowOff>
    </xdr:from>
    <xdr:ext cx="5210175" cy="1905000"/>
    <xdr:sp>
      <xdr:nvSpPr>
        <xdr:cNvPr id="5" name="Shape 5"/>
        <xdr:cNvSpPr txBox="1"/>
      </xdr:nvSpPr>
      <xdr:spPr>
        <a:xfrm>
          <a:off x="2755200" y="2837025"/>
          <a:ext cx="5181600" cy="1885950"/>
        </a:xfrm>
        <a:prstGeom prst="rect">
          <a:avLst/>
        </a:prstGeom>
        <a:solidFill>
          <a:schemeClr val="lt1"/>
        </a:solidFill>
        <a:ln cap="flat" cmpd="sng" w="28575">
          <a:solidFill>
            <a:srgbClr val="F04D57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ctr" bIns="45700" lIns="91425" spcFirstLastPara="1" rIns="91425" wrap="square" tIns="45700">
          <a:noAutofit/>
        </a:bodyPr>
        <a:lstStyle/>
        <a:p>
          <a:pPr indent="0" lvl="0" marL="0" rtl="0" algn="ctr">
            <a:spcBef>
              <a:spcPts val="0"/>
            </a:spcBef>
            <a:spcAft>
              <a:spcPts val="0"/>
            </a:spcAft>
            <a:buNone/>
          </a:pPr>
          <a:r>
            <a:rPr b="1" lang="en-US" sz="1400">
              <a:solidFill>
                <a:schemeClr val="dk1"/>
              </a:solidFill>
              <a:latin typeface="Montserrat"/>
              <a:ea typeface="Montserrat"/>
              <a:cs typeface="Montserrat"/>
              <a:sym typeface="Montserrat"/>
            </a:rPr>
            <a:t>BURN</a:t>
          </a:r>
          <a:r>
            <a:rPr b="1" lang="en-US" sz="1400">
              <a:solidFill>
                <a:schemeClr val="dk1"/>
              </a:solidFill>
              <a:latin typeface="Montserrat"/>
              <a:ea typeface="Montserrat"/>
              <a:cs typeface="Montserrat"/>
              <a:sym typeface="Montserrat"/>
            </a:rPr>
            <a:t> RATE</a:t>
          </a:r>
          <a:r>
            <a:rPr b="1" lang="en-US" sz="1400">
              <a:solidFill>
                <a:schemeClr val="dk1"/>
              </a:solidFill>
              <a:latin typeface="Montserrat"/>
              <a:ea typeface="Montserrat"/>
              <a:cs typeface="Montserrat"/>
              <a:sym typeface="Montserrat"/>
            </a:rPr>
            <a:t>:</a:t>
          </a:r>
          <a:r>
            <a:rPr b="1" lang="en-US" sz="1400">
              <a:solidFill>
                <a:schemeClr val="dk1"/>
              </a:solidFill>
              <a:latin typeface="Montserrat"/>
              <a:ea typeface="Montserrat"/>
              <a:cs typeface="Montserrat"/>
              <a:sym typeface="Montserrat"/>
            </a:rPr>
            <a:t> </a:t>
          </a:r>
          <a:r>
            <a:rPr b="0" i="0" lang="en-US" sz="1100">
              <a:solidFill>
                <a:schemeClr val="dk1"/>
              </a:solidFill>
              <a:latin typeface="Montserrat"/>
              <a:ea typeface="Montserrat"/>
              <a:cs typeface="Montserrat"/>
              <a:sym typeface="Montserrat"/>
            </a:rPr>
            <a:t>taxa de dinheiro gasto de uma startup que ainda não tem lucro.  </a:t>
          </a:r>
          <a:endParaRPr b="1" sz="1400">
            <a:latin typeface="Montserrat"/>
            <a:ea typeface="Montserrat"/>
            <a:cs typeface="Montserrat"/>
            <a:sym typeface="Montserrat"/>
          </a:endParaRPr>
        </a:p>
        <a:p>
          <a:pPr indent="0" lvl="0" marL="0" rtl="0" algn="ctr">
            <a:spcBef>
              <a:spcPts val="0"/>
            </a:spcBef>
            <a:spcAft>
              <a:spcPts val="0"/>
            </a:spcAft>
            <a:buNone/>
          </a:pPr>
          <a:r>
            <a:rPr b="1" lang="en-US" sz="1200">
              <a:solidFill>
                <a:srgbClr val="FF0000"/>
              </a:solidFill>
              <a:latin typeface="Montserrat"/>
              <a:ea typeface="Montserrat"/>
              <a:cs typeface="Montserrat"/>
              <a:sym typeface="Montserrat"/>
            </a:rPr>
            <a:t>Fórmula</a:t>
          </a:r>
          <a:r>
            <a:rPr b="1" lang="en-US" sz="1200">
              <a:solidFill>
                <a:srgbClr val="FF0000"/>
              </a:solidFill>
              <a:latin typeface="Montserrat"/>
              <a:ea typeface="Montserrat"/>
              <a:cs typeface="Montserrat"/>
              <a:sym typeface="Montserrat"/>
            </a:rPr>
            <a:t> da Burn Rate:</a:t>
          </a:r>
          <a:endParaRPr sz="1400"/>
        </a:p>
        <a:p>
          <a:pPr indent="0" lvl="0" marL="0" rtl="0" algn="ctr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b="1" sz="1200">
            <a:solidFill>
              <a:srgbClr val="FF0000"/>
            </a:solidFill>
            <a:latin typeface="Montserrat"/>
            <a:ea typeface="Montserrat"/>
            <a:cs typeface="Montserrat"/>
            <a:sym typeface="Montserrat"/>
          </a:endParaRPr>
        </a:p>
        <a:p>
          <a:pPr indent="0" lvl="0" marL="0" rtl="0" algn="ctr">
            <a:spcBef>
              <a:spcPts val="0"/>
            </a:spcBef>
            <a:spcAft>
              <a:spcPts val="0"/>
            </a:spcAft>
            <a:buNone/>
          </a:pPr>
          <a:r>
            <a:rPr b="0" lang="en-US" sz="1200">
              <a:solidFill>
                <a:srgbClr val="FF0000"/>
              </a:solidFill>
              <a:latin typeface="Montserrat"/>
              <a:ea typeface="Montserrat"/>
              <a:cs typeface="Montserrat"/>
              <a:sym typeface="Montserrat"/>
            </a:rPr>
            <a:t> </a:t>
          </a:r>
          <a:endParaRPr sz="1400"/>
        </a:p>
      </xdr:txBody>
    </xdr:sp>
    <xdr:clientData fLocksWithSheet="0"/>
  </xdr:oneCellAnchor>
  <xdr:oneCellAnchor>
    <xdr:from>
      <xdr:col>0</xdr:col>
      <xdr:colOff>447675</xdr:colOff>
      <xdr:row>0</xdr:row>
      <xdr:rowOff>200025</xdr:rowOff>
    </xdr:from>
    <xdr:ext cx="2343150" cy="44767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333375</xdr:colOff>
      <xdr:row>0</xdr:row>
      <xdr:rowOff>200025</xdr:rowOff>
    </xdr:from>
    <xdr:ext cx="2343150" cy="44767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447675</xdr:colOff>
      <xdr:row>0</xdr:row>
      <xdr:rowOff>200025</xdr:rowOff>
    </xdr:from>
    <xdr:ext cx="2343150" cy="44767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447675</xdr:colOff>
      <xdr:row>0</xdr:row>
      <xdr:rowOff>200025</xdr:rowOff>
    </xdr:from>
    <xdr:ext cx="2343150" cy="44767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26" width="8.71"/>
  </cols>
  <sheetData>
    <row r="1" ht="15.0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3"/>
      <c r="W1" s="4"/>
      <c r="X1" s="4"/>
      <c r="Y1" s="4"/>
      <c r="Z1" s="4"/>
    </row>
    <row r="2" ht="33.75" customHeight="1">
      <c r="A2" s="5"/>
      <c r="V2" s="6"/>
      <c r="W2" s="4"/>
      <c r="X2" s="4"/>
      <c r="Y2" s="4"/>
      <c r="Z2" s="4"/>
    </row>
    <row r="3" ht="15.0" customHeight="1">
      <c r="A3" s="7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9"/>
      <c r="W3" s="4"/>
      <c r="X3" s="4"/>
      <c r="Y3" s="4"/>
      <c r="Z3" s="4"/>
    </row>
    <row r="4" ht="4.5" customHeight="1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</row>
    <row r="21" ht="15.75" customHeight="1"/>
    <row r="22" ht="15.75" customHeight="1">
      <c r="U22" s="11"/>
    </row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4.5" customHeight="1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</row>
    <row r="32" ht="27.0" customHeight="1">
      <c r="B32" s="12" t="s">
        <v>1</v>
      </c>
    </row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">
    <mergeCell ref="A1:V3"/>
    <mergeCell ref="B32:V32"/>
  </mergeCells>
  <printOptions/>
  <pageMargins bottom="0.787401575" footer="0.0" header="0.0" left="0.511811024" right="0.511811024" top="0.787401575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2" width="9.14"/>
    <col customWidth="1" min="3" max="3" width="28.43"/>
    <col customWidth="1" min="4" max="4" width="19.71"/>
    <col customWidth="1" min="5" max="6" width="9.14"/>
    <col customWidth="1" min="7" max="7" width="28.43"/>
    <col customWidth="1" hidden="1" min="8" max="8" width="14.29"/>
    <col customWidth="1" min="9" max="26" width="8.71"/>
  </cols>
  <sheetData>
    <row r="1" ht="15.0" customHeight="1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4"/>
      <c r="Z1" s="4"/>
    </row>
    <row r="2" ht="33.75" customHeight="1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4"/>
      <c r="Z2" s="4"/>
    </row>
    <row r="3" ht="15.0" customHeight="1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4"/>
      <c r="Z3" s="4"/>
    </row>
    <row r="4" ht="4.5" customHeight="1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</row>
    <row r="6">
      <c r="C6" s="14" t="s">
        <v>2</v>
      </c>
      <c r="D6" s="15"/>
      <c r="E6" s="16"/>
    </row>
    <row r="7">
      <c r="C7" s="17" t="s">
        <v>3</v>
      </c>
      <c r="D7" s="18">
        <v>3500.0</v>
      </c>
      <c r="E7" s="16"/>
    </row>
    <row r="8">
      <c r="C8" s="17" t="s">
        <v>4</v>
      </c>
      <c r="D8" s="18">
        <v>10000.0</v>
      </c>
      <c r="E8" s="16"/>
    </row>
    <row r="9">
      <c r="C9" s="17" t="s">
        <v>5</v>
      </c>
      <c r="D9" s="18">
        <v>10000.0</v>
      </c>
      <c r="E9" s="16"/>
    </row>
    <row r="10">
      <c r="C10" s="17" t="s">
        <v>6</v>
      </c>
      <c r="D10" s="18">
        <v>50000.0</v>
      </c>
      <c r="E10" s="16"/>
    </row>
    <row r="11">
      <c r="C11" s="17" t="s">
        <v>7</v>
      </c>
      <c r="D11" s="18">
        <v>3000.0</v>
      </c>
      <c r="E11" s="16"/>
    </row>
    <row r="12">
      <c r="C12" s="17" t="s">
        <v>8</v>
      </c>
      <c r="D12" s="18">
        <v>55000.0</v>
      </c>
      <c r="E12" s="16"/>
    </row>
    <row r="13">
      <c r="C13" s="17" t="s">
        <v>9</v>
      </c>
      <c r="D13" s="18">
        <v>12000.0</v>
      </c>
      <c r="E13" s="16"/>
    </row>
    <row r="14">
      <c r="C14" s="17" t="s">
        <v>10</v>
      </c>
      <c r="D14" s="18">
        <v>3960.0</v>
      </c>
      <c r="E14" s="16"/>
    </row>
    <row r="15">
      <c r="C15" s="19" t="s">
        <v>11</v>
      </c>
      <c r="D15" s="18">
        <v>0.0</v>
      </c>
      <c r="E15" s="16"/>
    </row>
    <row r="16">
      <c r="C16" s="19" t="s">
        <v>11</v>
      </c>
      <c r="D16" s="18">
        <v>0.0</v>
      </c>
      <c r="E16" s="16"/>
    </row>
    <row r="17">
      <c r="C17" s="19" t="s">
        <v>11</v>
      </c>
      <c r="D17" s="18">
        <v>0.0</v>
      </c>
      <c r="E17" s="16"/>
    </row>
    <row r="18">
      <c r="C18" s="19" t="s">
        <v>11</v>
      </c>
      <c r="D18" s="18">
        <v>0.0</v>
      </c>
      <c r="E18" s="16"/>
    </row>
    <row r="19">
      <c r="C19" s="17" t="s">
        <v>12</v>
      </c>
      <c r="D19" s="18">
        <f>SUM(D7:D18)</f>
        <v>147460</v>
      </c>
      <c r="E19" s="16"/>
      <c r="G19" s="20"/>
      <c r="H19" s="21"/>
    </row>
    <row r="20">
      <c r="C20" s="16"/>
      <c r="D20" s="16"/>
      <c r="E20" s="16"/>
    </row>
    <row r="21" ht="15.75" customHeight="1">
      <c r="C21" s="16"/>
      <c r="D21" s="16"/>
      <c r="E21" s="16"/>
    </row>
    <row r="22" ht="15.75" customHeight="1">
      <c r="C22" s="14" t="s">
        <v>13</v>
      </c>
      <c r="D22" s="15"/>
      <c r="E22" s="16"/>
    </row>
    <row r="23" ht="15.75" customHeight="1">
      <c r="C23" s="17" t="s">
        <v>14</v>
      </c>
      <c r="D23" s="22">
        <v>400000.0</v>
      </c>
      <c r="E23" s="16"/>
    </row>
    <row r="24" ht="15.75" customHeight="1">
      <c r="C24" s="17" t="s">
        <v>15</v>
      </c>
      <c r="D24" s="22">
        <v>25000.0</v>
      </c>
      <c r="E24" s="16"/>
    </row>
    <row r="25" ht="15.75" customHeight="1">
      <c r="C25" s="17" t="s">
        <v>16</v>
      </c>
      <c r="D25" s="22">
        <f>SUM(D23:D24)</f>
        <v>425000</v>
      </c>
      <c r="E25" s="16"/>
    </row>
    <row r="26" ht="15.75" customHeight="1">
      <c r="C26" s="20"/>
      <c r="D26" s="21"/>
      <c r="E26" s="16"/>
    </row>
    <row r="27" ht="15.75" customHeight="1">
      <c r="C27" s="14" t="s">
        <v>17</v>
      </c>
      <c r="D27" s="15"/>
      <c r="E27" s="16"/>
    </row>
    <row r="28" ht="15.75" customHeight="1">
      <c r="C28" s="17" t="s">
        <v>18</v>
      </c>
      <c r="D28" s="23">
        <f>(D25-D19)/D19</f>
        <v>1.882137529</v>
      </c>
      <c r="E28" s="16"/>
    </row>
    <row r="29" ht="15.75" customHeight="1">
      <c r="C29" s="24" t="s">
        <v>19</v>
      </c>
      <c r="D29" s="15"/>
      <c r="E29" s="16"/>
    </row>
    <row r="30" ht="15.75" customHeight="1">
      <c r="C30" s="25">
        <f>D28</f>
        <v>1.882137529</v>
      </c>
      <c r="D30" s="15"/>
      <c r="E30" s="16"/>
    </row>
    <row r="31" ht="15.75" customHeight="1"/>
    <row r="32" ht="4.5" customHeight="1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</row>
    <row r="33" ht="27.0" customHeight="1">
      <c r="B33" s="26" t="s">
        <v>1</v>
      </c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</row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5">
    <mergeCell ref="C6:D6"/>
    <mergeCell ref="C22:D22"/>
    <mergeCell ref="C27:D27"/>
    <mergeCell ref="C29:D29"/>
    <mergeCell ref="C30:D30"/>
  </mergeCells>
  <printOptions/>
  <pageMargins bottom="0.787401575" footer="0.0" header="0.0" left="0.511811024" right="0.511811024" top="0.7874015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9.14"/>
    <col customWidth="1" min="2" max="2" width="12.57"/>
    <col customWidth="1" min="3" max="3" width="17.14"/>
    <col customWidth="1" min="4" max="4" width="9.14"/>
    <col customWidth="1" min="5" max="5" width="10.86"/>
    <col customWidth="1" min="6" max="6" width="17.14"/>
    <col customWidth="1" min="7" max="7" width="9.14"/>
    <col customWidth="1" min="8" max="8" width="10.86"/>
    <col customWidth="1" min="9" max="9" width="17.14"/>
    <col customWidth="1" min="10" max="12" width="9.14"/>
    <col customWidth="1" min="13" max="26" width="8.71"/>
  </cols>
  <sheetData>
    <row r="1" ht="15.0" customHeight="1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4"/>
      <c r="Z1" s="4"/>
    </row>
    <row r="2" ht="33.75" customHeight="1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4"/>
      <c r="Z2" s="4"/>
    </row>
    <row r="3" ht="15.0" customHeight="1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4"/>
      <c r="Z3" s="4"/>
    </row>
    <row r="4" ht="4.5" customHeight="1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</row>
    <row r="8">
      <c r="B8" s="27" t="s">
        <v>20</v>
      </c>
      <c r="C8" s="28"/>
      <c r="D8" s="29">
        <v>0.05</v>
      </c>
      <c r="E8" s="16"/>
      <c r="F8" s="16"/>
      <c r="G8" s="16"/>
      <c r="H8" s="16"/>
      <c r="I8" s="16"/>
      <c r="J8" s="16"/>
      <c r="K8" s="16"/>
    </row>
    <row r="9">
      <c r="B9" s="16"/>
      <c r="C9" s="30"/>
      <c r="D9" s="16"/>
      <c r="E9" s="16"/>
      <c r="F9" s="16"/>
      <c r="G9" s="16"/>
      <c r="H9" s="16"/>
      <c r="I9" s="16"/>
      <c r="J9" s="16"/>
      <c r="K9" s="16"/>
    </row>
    <row r="10">
      <c r="B10" s="31" t="s">
        <v>21</v>
      </c>
      <c r="K10" s="16"/>
    </row>
    <row r="11">
      <c r="K11" s="16"/>
    </row>
    <row r="12">
      <c r="B12" s="16"/>
      <c r="C12" s="16"/>
      <c r="D12" s="16"/>
      <c r="E12" s="16"/>
      <c r="F12" s="16"/>
      <c r="G12" s="16"/>
      <c r="H12" s="16"/>
      <c r="I12" s="16"/>
      <c r="J12" s="16"/>
      <c r="K12" s="16"/>
    </row>
    <row r="13">
      <c r="B13" s="32" t="s">
        <v>22</v>
      </c>
      <c r="C13" s="15"/>
      <c r="D13" s="16"/>
      <c r="E13" s="32" t="s">
        <v>23</v>
      </c>
      <c r="F13" s="15"/>
      <c r="G13" s="16"/>
      <c r="H13" s="32" t="s">
        <v>24</v>
      </c>
      <c r="I13" s="15"/>
      <c r="J13" s="16"/>
      <c r="K13" s="16"/>
    </row>
    <row r="14">
      <c r="B14" s="17" t="s">
        <v>25</v>
      </c>
      <c r="C14" s="18">
        <v>25000.0</v>
      </c>
      <c r="D14" s="16"/>
      <c r="E14" s="17" t="s">
        <v>25</v>
      </c>
      <c r="F14" s="18">
        <f>C14+C14*0.05</f>
        <v>26250</v>
      </c>
      <c r="G14" s="16"/>
      <c r="H14" s="17" t="s">
        <v>25</v>
      </c>
      <c r="I14" s="18">
        <f>F14+F14*0.05</f>
        <v>27562.5</v>
      </c>
      <c r="J14" s="16"/>
      <c r="K14" s="16"/>
    </row>
    <row r="15">
      <c r="B15" s="17" t="s">
        <v>26</v>
      </c>
      <c r="C15" s="18">
        <v>30000.0</v>
      </c>
      <c r="D15" s="16"/>
      <c r="E15" s="17" t="s">
        <v>26</v>
      </c>
      <c r="F15" s="18">
        <v>21250.0</v>
      </c>
      <c r="G15" s="16"/>
      <c r="H15" s="17" t="s">
        <v>26</v>
      </c>
      <c r="I15" s="18">
        <v>18812.0</v>
      </c>
      <c r="J15" s="16"/>
      <c r="K15" s="16"/>
    </row>
    <row r="16">
      <c r="B16" s="17" t="s">
        <v>27</v>
      </c>
      <c r="C16" s="18">
        <v>30000.0</v>
      </c>
      <c r="D16" s="16"/>
      <c r="E16" s="17" t="s">
        <v>27</v>
      </c>
      <c r="F16" s="18">
        <v>30000.0</v>
      </c>
      <c r="G16" s="16"/>
      <c r="H16" s="17" t="s">
        <v>27</v>
      </c>
      <c r="I16" s="18">
        <v>30000.0</v>
      </c>
      <c r="J16" s="16"/>
      <c r="K16" s="16"/>
    </row>
    <row r="17">
      <c r="B17" s="17" t="s">
        <v>28</v>
      </c>
      <c r="C17" s="33">
        <f>C14-C16</f>
        <v>-5000</v>
      </c>
      <c r="D17" s="16"/>
      <c r="E17" s="17" t="s">
        <v>28</v>
      </c>
      <c r="F17" s="33">
        <f>F14-F16</f>
        <v>-3750</v>
      </c>
      <c r="G17" s="16"/>
      <c r="H17" s="17" t="s">
        <v>28</v>
      </c>
      <c r="I17" s="33">
        <f>I14-I16</f>
        <v>-2437.5</v>
      </c>
      <c r="J17" s="16"/>
      <c r="K17" s="16"/>
    </row>
    <row r="18">
      <c r="B18" s="16"/>
      <c r="C18" s="16"/>
      <c r="D18" s="16"/>
      <c r="E18" s="16"/>
      <c r="F18" s="16"/>
      <c r="G18" s="16"/>
      <c r="H18" s="16"/>
      <c r="I18" s="16"/>
      <c r="J18" s="16"/>
      <c r="K18" s="16"/>
    </row>
    <row r="19">
      <c r="B19" s="32" t="s">
        <v>29</v>
      </c>
      <c r="C19" s="15"/>
      <c r="D19" s="16"/>
      <c r="E19" s="32" t="s">
        <v>30</v>
      </c>
      <c r="F19" s="15"/>
      <c r="G19" s="16"/>
      <c r="H19" s="34"/>
      <c r="I19" s="34"/>
      <c r="J19" s="16"/>
      <c r="K19" s="16"/>
    </row>
    <row r="20">
      <c r="B20" s="17" t="s">
        <v>25</v>
      </c>
      <c r="C20" s="18">
        <f>I14+I14*0.05</f>
        <v>28940.625</v>
      </c>
      <c r="D20" s="16"/>
      <c r="E20" s="17" t="s">
        <v>25</v>
      </c>
      <c r="F20" s="18">
        <f>C20+C20*0.05</f>
        <v>30387.65625</v>
      </c>
      <c r="G20" s="16"/>
      <c r="H20" s="34"/>
      <c r="I20" s="34"/>
      <c r="J20" s="16"/>
      <c r="K20" s="16"/>
    </row>
    <row r="21" ht="15.75" customHeight="1">
      <c r="B21" s="17" t="s">
        <v>26</v>
      </c>
      <c r="C21" s="18">
        <v>17752.0</v>
      </c>
      <c r="D21" s="16"/>
      <c r="E21" s="17" t="s">
        <v>26</v>
      </c>
      <c r="F21" s="18">
        <v>17365.5</v>
      </c>
      <c r="G21" s="16"/>
      <c r="H21" s="34"/>
      <c r="I21" s="34"/>
      <c r="J21" s="16"/>
      <c r="K21" s="16"/>
    </row>
    <row r="22" ht="15.75" customHeight="1">
      <c r="B22" s="17" t="s">
        <v>27</v>
      </c>
      <c r="C22" s="18">
        <v>30000.0</v>
      </c>
      <c r="D22" s="16"/>
      <c r="E22" s="17" t="s">
        <v>27</v>
      </c>
      <c r="F22" s="18">
        <v>30000.0</v>
      </c>
      <c r="G22" s="16"/>
      <c r="H22" s="34"/>
      <c r="I22" s="34"/>
      <c r="J22" s="16"/>
      <c r="K22" s="16"/>
    </row>
    <row r="23" ht="15.75" customHeight="1">
      <c r="B23" s="17" t="s">
        <v>28</v>
      </c>
      <c r="C23" s="33">
        <f>C20-C22</f>
        <v>-1059.375</v>
      </c>
      <c r="D23" s="16"/>
      <c r="E23" s="17" t="s">
        <v>28</v>
      </c>
      <c r="F23" s="35">
        <f>F20-F22</f>
        <v>387.65625</v>
      </c>
      <c r="G23" s="36" t="s">
        <v>31</v>
      </c>
      <c r="H23" s="37"/>
      <c r="I23" s="37"/>
      <c r="J23" s="38"/>
      <c r="K23" s="38"/>
    </row>
    <row r="24" ht="15.75" customHeight="1">
      <c r="B24" s="16"/>
      <c r="C24" s="16"/>
      <c r="D24" s="16"/>
      <c r="E24" s="16"/>
      <c r="F24" s="16"/>
      <c r="G24" s="16"/>
      <c r="H24" s="16"/>
      <c r="I24" s="16"/>
      <c r="J24" s="16"/>
      <c r="K24" s="16"/>
    </row>
    <row r="25" ht="15.75" customHeight="1"/>
    <row r="26" ht="15.75" customHeight="1"/>
    <row r="27" ht="4.5" customHeight="1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</row>
    <row r="28" ht="27.0" customHeight="1">
      <c r="B28" s="26" t="s">
        <v>1</v>
      </c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</row>
    <row r="29" ht="15.75" customHeight="1"/>
    <row r="30" ht="15.75" customHeight="1"/>
    <row r="31" ht="15.75" customHeight="1">
      <c r="I31" s="39"/>
    </row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7">
    <mergeCell ref="B8:C8"/>
    <mergeCell ref="B10:J11"/>
    <mergeCell ref="B13:C13"/>
    <mergeCell ref="E13:F13"/>
    <mergeCell ref="H13:I13"/>
    <mergeCell ref="B19:C19"/>
    <mergeCell ref="E19:F19"/>
  </mergeCells>
  <printOptions/>
  <pageMargins bottom="0.787401575" footer="0.0" header="0.0" left="0.511811024" right="0.511811024" top="0.787401575"/>
  <pageSetup paperSize="9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9.14"/>
    <col customWidth="1" min="2" max="2" width="12.57"/>
    <col customWidth="1" min="3" max="3" width="17.14"/>
    <col customWidth="1" min="4" max="4" width="9.14"/>
    <col customWidth="1" min="5" max="5" width="10.86"/>
    <col customWidth="1" min="6" max="6" width="17.14"/>
    <col customWidth="1" min="7" max="7" width="9.14"/>
    <col customWidth="1" min="8" max="8" width="10.86"/>
    <col customWidth="1" min="9" max="9" width="17.14"/>
    <col customWidth="1" min="10" max="11" width="9.14"/>
    <col customWidth="1" min="12" max="26" width="8.71"/>
  </cols>
  <sheetData>
    <row r="1" ht="15.0" customHeight="1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4"/>
      <c r="Z1" s="4"/>
    </row>
    <row r="2" ht="33.75" customHeight="1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4"/>
      <c r="Z2" s="4"/>
    </row>
    <row r="3" ht="15.0" customHeight="1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4"/>
      <c r="Z3" s="4"/>
    </row>
    <row r="4" ht="4.5" customHeight="1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</row>
    <row r="7">
      <c r="B7" s="27" t="s">
        <v>20</v>
      </c>
      <c r="C7" s="28"/>
      <c r="D7" s="29">
        <v>0.05</v>
      </c>
    </row>
    <row r="8">
      <c r="C8" s="30"/>
    </row>
    <row r="9">
      <c r="B9" s="31" t="s">
        <v>21</v>
      </c>
    </row>
    <row r="12">
      <c r="B12" s="32" t="s">
        <v>22</v>
      </c>
      <c r="C12" s="15"/>
      <c r="D12" s="16"/>
      <c r="E12" s="32" t="s">
        <v>23</v>
      </c>
      <c r="F12" s="15"/>
      <c r="G12" s="16"/>
      <c r="H12" s="32" t="s">
        <v>24</v>
      </c>
      <c r="I12" s="15"/>
    </row>
    <row r="13">
      <c r="B13" s="17" t="s">
        <v>25</v>
      </c>
      <c r="C13" s="18">
        <v>25000.0</v>
      </c>
      <c r="D13" s="16"/>
      <c r="E13" s="17" t="s">
        <v>25</v>
      </c>
      <c r="F13" s="18">
        <f>C13+C13*0.05</f>
        <v>26250</v>
      </c>
      <c r="G13" s="16"/>
      <c r="H13" s="17" t="s">
        <v>25</v>
      </c>
      <c r="I13" s="18">
        <f>F13+F13*0.05</f>
        <v>27562.5</v>
      </c>
    </row>
    <row r="14">
      <c r="B14" s="17" t="s">
        <v>26</v>
      </c>
      <c r="C14" s="18">
        <v>30000.0</v>
      </c>
      <c r="D14" s="16"/>
      <c r="E14" s="17" t="s">
        <v>26</v>
      </c>
      <c r="F14" s="18">
        <v>20650.0</v>
      </c>
      <c r="G14" s="16"/>
      <c r="H14" s="17" t="s">
        <v>26</v>
      </c>
      <c r="I14" s="18">
        <v>17000.5</v>
      </c>
    </row>
    <row r="15">
      <c r="B15" s="17" t="s">
        <v>27</v>
      </c>
      <c r="C15" s="18">
        <v>30000.0</v>
      </c>
      <c r="D15" s="16"/>
      <c r="E15" s="17" t="s">
        <v>27</v>
      </c>
      <c r="F15" s="18">
        <v>30600.0</v>
      </c>
      <c r="G15" s="16"/>
      <c r="H15" s="17" t="s">
        <v>27</v>
      </c>
      <c r="I15" s="18">
        <v>31212.0</v>
      </c>
    </row>
    <row r="16">
      <c r="B16" s="17" t="s">
        <v>28</v>
      </c>
      <c r="C16" s="35">
        <f>C15-C13</f>
        <v>5000</v>
      </c>
      <c r="D16" s="16"/>
      <c r="E16" s="17" t="s">
        <v>28</v>
      </c>
      <c r="F16" s="35">
        <f>F15-F13</f>
        <v>4350</v>
      </c>
      <c r="G16" s="16"/>
      <c r="H16" s="17" t="s">
        <v>28</v>
      </c>
      <c r="I16" s="35">
        <f>I15-I13</f>
        <v>3649.5</v>
      </c>
    </row>
    <row r="17">
      <c r="B17" s="16"/>
      <c r="C17" s="16"/>
      <c r="D17" s="16"/>
      <c r="E17" s="16"/>
      <c r="F17" s="16"/>
      <c r="G17" s="16"/>
      <c r="H17" s="16"/>
      <c r="I17" s="16"/>
    </row>
    <row r="18">
      <c r="B18" s="32" t="s">
        <v>29</v>
      </c>
      <c r="C18" s="15"/>
      <c r="D18" s="16"/>
      <c r="E18" s="32" t="s">
        <v>30</v>
      </c>
      <c r="F18" s="15"/>
      <c r="G18" s="16"/>
      <c r="H18" s="32" t="s">
        <v>32</v>
      </c>
      <c r="I18" s="15"/>
    </row>
    <row r="19">
      <c r="B19" s="17" t="s">
        <v>25</v>
      </c>
      <c r="C19" s="18">
        <f>I13+I13*0.05</f>
        <v>28940.625</v>
      </c>
      <c r="D19" s="16"/>
      <c r="E19" s="17" t="s">
        <v>25</v>
      </c>
      <c r="F19" s="18">
        <f>C19+C19*0.05</f>
        <v>30387.65625</v>
      </c>
      <c r="G19" s="16"/>
      <c r="H19" s="17" t="s">
        <v>25</v>
      </c>
      <c r="I19" s="18">
        <f>F19+F19*0.05</f>
        <v>31907.03906</v>
      </c>
    </row>
    <row r="20">
      <c r="B20" s="17" t="s">
        <v>26</v>
      </c>
      <c r="C20" s="18">
        <v>14104.26</v>
      </c>
      <c r="D20" s="16"/>
      <c r="E20" s="17" t="s">
        <v>26</v>
      </c>
      <c r="F20" s="18">
        <v>12018.3</v>
      </c>
      <c r="G20" s="16"/>
      <c r="H20" s="17" t="s">
        <v>26</v>
      </c>
      <c r="I20" s="18">
        <v>10802.3</v>
      </c>
    </row>
    <row r="21" ht="15.75" customHeight="1">
      <c r="B21" s="17" t="s">
        <v>27</v>
      </c>
      <c r="C21" s="18">
        <v>31836.24</v>
      </c>
      <c r="D21" s="16"/>
      <c r="E21" s="17" t="s">
        <v>27</v>
      </c>
      <c r="F21" s="18">
        <v>32472.96</v>
      </c>
      <c r="G21" s="16"/>
      <c r="H21" s="17" t="s">
        <v>27</v>
      </c>
      <c r="I21" s="18">
        <v>33122.41</v>
      </c>
    </row>
    <row r="22" ht="15.75" customHeight="1">
      <c r="B22" s="17" t="s">
        <v>28</v>
      </c>
      <c r="C22" s="35">
        <f>C21-C19</f>
        <v>2895.615</v>
      </c>
      <c r="D22" s="16"/>
      <c r="E22" s="17" t="s">
        <v>28</v>
      </c>
      <c r="F22" s="35">
        <f>F21-F19</f>
        <v>2085.30375</v>
      </c>
      <c r="G22" s="38"/>
      <c r="H22" s="17" t="s">
        <v>28</v>
      </c>
      <c r="I22" s="35">
        <f>I21-I19</f>
        <v>1215.370938</v>
      </c>
      <c r="J22" s="38"/>
      <c r="K22" s="38"/>
    </row>
    <row r="23" ht="15.75" customHeight="1">
      <c r="B23" s="16"/>
      <c r="C23" s="16"/>
      <c r="D23" s="16"/>
      <c r="E23" s="16"/>
      <c r="F23" s="16"/>
      <c r="G23" s="16"/>
      <c r="H23" s="16"/>
      <c r="I23" s="16"/>
    </row>
    <row r="24" ht="15.75" customHeight="1">
      <c r="B24" s="32" t="s">
        <v>33</v>
      </c>
      <c r="C24" s="15"/>
      <c r="D24" s="16"/>
      <c r="E24" s="32" t="s">
        <v>34</v>
      </c>
      <c r="F24" s="15"/>
      <c r="G24" s="16"/>
      <c r="H24" s="32" t="s">
        <v>35</v>
      </c>
      <c r="I24" s="15"/>
    </row>
    <row r="25" ht="15.75" customHeight="1">
      <c r="B25" s="17" t="s">
        <v>25</v>
      </c>
      <c r="C25" s="18">
        <v>33501.66</v>
      </c>
      <c r="D25" s="16"/>
      <c r="E25" s="17" t="s">
        <v>25</v>
      </c>
      <c r="F25" s="18">
        <v>35176.74</v>
      </c>
      <c r="G25" s="16"/>
      <c r="H25" s="17" t="s">
        <v>25</v>
      </c>
      <c r="I25" s="18">
        <v>36935.57</v>
      </c>
    </row>
    <row r="26" ht="15.75" customHeight="1">
      <c r="B26" s="17" t="s">
        <v>26</v>
      </c>
      <c r="C26" s="18">
        <v>9586.3</v>
      </c>
      <c r="D26" s="16"/>
      <c r="E26" s="17" t="s">
        <v>26</v>
      </c>
      <c r="F26" s="18">
        <v>9303.11</v>
      </c>
      <c r="G26" s="16"/>
      <c r="H26" s="17" t="s">
        <v>26</v>
      </c>
      <c r="I26" s="18">
        <v>10019.31</v>
      </c>
    </row>
    <row r="27" ht="15.75" customHeight="1">
      <c r="B27" s="17" t="s">
        <v>27</v>
      </c>
      <c r="C27" s="18">
        <v>33784.85</v>
      </c>
      <c r="D27" s="16"/>
      <c r="E27" s="17" t="s">
        <v>27</v>
      </c>
      <c r="F27" s="18">
        <v>34460.54</v>
      </c>
      <c r="G27" s="16"/>
      <c r="H27" s="17" t="s">
        <v>27</v>
      </c>
      <c r="I27" s="18">
        <v>35149.75</v>
      </c>
    </row>
    <row r="28" ht="15.75" customHeight="1">
      <c r="B28" s="17" t="s">
        <v>28</v>
      </c>
      <c r="C28" s="35">
        <f>C27-C25</f>
        <v>283.19</v>
      </c>
      <c r="D28" s="16"/>
      <c r="E28" s="17" t="s">
        <v>28</v>
      </c>
      <c r="F28" s="33">
        <f>F27-F25</f>
        <v>-716.2</v>
      </c>
      <c r="G28" s="16"/>
      <c r="H28" s="17" t="s">
        <v>28</v>
      </c>
      <c r="I28" s="33">
        <f>I27-I25</f>
        <v>-1785.82</v>
      </c>
    </row>
    <row r="29" ht="15.75" customHeight="1"/>
    <row r="30" ht="15.75" customHeight="1">
      <c r="I30" s="39"/>
    </row>
    <row r="31" ht="4.5" customHeight="1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</row>
    <row r="32" ht="27.0" customHeight="1">
      <c r="B32" s="26" t="s">
        <v>1</v>
      </c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</row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B18:C18"/>
    <mergeCell ref="B24:C24"/>
    <mergeCell ref="E24:F24"/>
    <mergeCell ref="H24:I24"/>
    <mergeCell ref="B7:C7"/>
    <mergeCell ref="B9:J10"/>
    <mergeCell ref="B12:C12"/>
    <mergeCell ref="E12:F12"/>
    <mergeCell ref="H12:I12"/>
    <mergeCell ref="E18:F18"/>
    <mergeCell ref="H18:I18"/>
  </mergeCells>
  <printOptions/>
  <pageMargins bottom="0.787401575" footer="0.0" header="0.0" left="0.511811024" right="0.511811024" top="0.7874015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2021-04-06T18:13:58Z</dcterms:created>
  <dc:creator>user</dc:creator>
</cp:coreProperties>
</file>