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190c61168eb4c48/Área de Trabalho/Curso - Turma 2/1.2/"/>
    </mc:Choice>
  </mc:AlternateContent>
  <xr:revisionPtr revIDLastSave="157" documentId="8_{80C6DE46-BB47-4C5F-860B-8EC1F354CF19}" xr6:coauthVersionLast="47" xr6:coauthVersionMax="47" xr10:uidLastSave="{EA40A9B7-CAFE-4EED-B068-D3FEB839B1EC}"/>
  <bookViews>
    <workbookView xWindow="-120" yWindow="-120" windowWidth="38640" windowHeight="15840" tabRatio="790" xr2:uid="{17709160-CEEF-41A9-A4C2-712B989AB388}"/>
  </bookViews>
  <sheets>
    <sheet name="2.Localizações" sheetId="2" r:id="rId1"/>
    <sheet name="3.Processos Chaves" sheetId="9" r:id="rId2"/>
    <sheet name="4.Processos Chaves x Loc." sheetId="1" r:id="rId3"/>
    <sheet name="4. Qtde Processos Chave" sheetId="17" r:id="rId4"/>
    <sheet name="4. Qtde Processos Chaves x Loc" sheetId="4" r:id="rId5"/>
    <sheet name="Takt" sheetId="3" r:id="rId6"/>
    <sheet name="DADOS HISTÓRICO" sheetId="5" r:id="rId7"/>
    <sheet name="4. Qtde Processos Chaves" sheetId="16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3" l="1"/>
  <c r="E29" i="3"/>
  <c r="F29" i="3" s="1"/>
  <c r="H29" i="3" s="1"/>
  <c r="E28" i="3"/>
  <c r="F28" i="3" s="1"/>
  <c r="I29" i="5"/>
  <c r="I30" i="5"/>
  <c r="H29" i="5"/>
  <c r="H30" i="5"/>
  <c r="L3" i="3" l="1"/>
  <c r="L5" i="3"/>
  <c r="L9" i="3"/>
  <c r="I8" i="5"/>
  <c r="H8" i="5"/>
  <c r="H3" i="5"/>
  <c r="I3" i="5" s="1"/>
  <c r="E2" i="3" s="1"/>
  <c r="H26" i="3"/>
  <c r="H32" i="5"/>
  <c r="I32" i="5" s="1"/>
  <c r="E31" i="3" s="1"/>
  <c r="F31" i="3" s="1"/>
  <c r="H31" i="3" s="1"/>
  <c r="J31" i="3" s="1"/>
  <c r="L31" i="3" s="1"/>
  <c r="H31" i="5"/>
  <c r="I31" i="5" s="1"/>
  <c r="E30" i="3" s="1"/>
  <c r="F30" i="3" s="1"/>
  <c r="H30" i="3" s="1"/>
  <c r="H28" i="5"/>
  <c r="I28" i="5" s="1"/>
  <c r="E27" i="3" s="1"/>
  <c r="F27" i="3" s="1"/>
  <c r="H27" i="3" s="1"/>
  <c r="H27" i="5"/>
  <c r="I27" i="5" s="1"/>
  <c r="E26" i="3" s="1"/>
  <c r="F26" i="3" s="1"/>
  <c r="H26" i="5"/>
  <c r="I26" i="5" s="1"/>
  <c r="E25" i="3" s="1"/>
  <c r="F25" i="3" s="1"/>
  <c r="H25" i="3" s="1"/>
  <c r="H25" i="5"/>
  <c r="I25" i="5" s="1"/>
  <c r="E24" i="3" s="1"/>
  <c r="F24" i="3" s="1"/>
  <c r="H24" i="3" s="1"/>
  <c r="H24" i="5"/>
  <c r="I24" i="5" s="1"/>
  <c r="E23" i="3" s="1"/>
  <c r="F23" i="3" s="1"/>
  <c r="H23" i="5"/>
  <c r="I23" i="5" s="1"/>
  <c r="E22" i="3" s="1"/>
  <c r="F22" i="3" s="1"/>
  <c r="H22" i="5"/>
  <c r="I22" i="5" s="1"/>
  <c r="E21" i="3" s="1"/>
  <c r="F21" i="3" s="1"/>
  <c r="H21" i="5"/>
  <c r="I21" i="5" s="1"/>
  <c r="E20" i="3" s="1"/>
  <c r="F20" i="3" s="1"/>
  <c r="H20" i="5"/>
  <c r="I20" i="5" s="1"/>
  <c r="E19" i="3" s="1"/>
  <c r="F19" i="3" s="1"/>
  <c r="H19" i="3" s="1"/>
  <c r="H19" i="5"/>
  <c r="I19" i="5" s="1"/>
  <c r="E18" i="3" s="1"/>
  <c r="F18" i="3" s="1"/>
  <c r="H18" i="3" s="1"/>
  <c r="H18" i="5"/>
  <c r="I18" i="5" s="1"/>
  <c r="E17" i="3" s="1"/>
  <c r="F17" i="3" s="1"/>
  <c r="H17" i="3" s="1"/>
  <c r="H17" i="5"/>
  <c r="I17" i="5" s="1"/>
  <c r="E16" i="3" s="1"/>
  <c r="F16" i="3" s="1"/>
  <c r="H16" i="3" s="1"/>
  <c r="H16" i="5"/>
  <c r="I16" i="5" s="1"/>
  <c r="E15" i="3" s="1"/>
  <c r="F15" i="3" s="1"/>
  <c r="H15" i="3" s="1"/>
  <c r="H15" i="5"/>
  <c r="I15" i="5" s="1"/>
  <c r="E14" i="3" s="1"/>
  <c r="F14" i="3" s="1"/>
  <c r="H14" i="3" s="1"/>
  <c r="H14" i="5"/>
  <c r="I14" i="5" s="1"/>
  <c r="E13" i="3" s="1"/>
  <c r="F13" i="3" s="1"/>
  <c r="H13" i="3" s="1"/>
  <c r="H13" i="5"/>
  <c r="I13" i="5" s="1"/>
  <c r="E12" i="3" s="1"/>
  <c r="F12" i="3" s="1"/>
  <c r="H12" i="3" s="1"/>
  <c r="H12" i="5"/>
  <c r="I12" i="5" s="1"/>
  <c r="E11" i="3" s="1"/>
  <c r="F11" i="3" s="1"/>
  <c r="H11" i="3" s="1"/>
  <c r="H11" i="5"/>
  <c r="I11" i="5" s="1"/>
  <c r="E10" i="3" s="1"/>
  <c r="F10" i="3" s="1"/>
  <c r="H10" i="5"/>
  <c r="I10" i="5" s="1"/>
  <c r="E9" i="3" s="1"/>
  <c r="F9" i="3" s="1"/>
  <c r="H9" i="3" s="1"/>
  <c r="H9" i="5"/>
  <c r="I9" i="5" s="1"/>
  <c r="E8" i="3" s="1"/>
  <c r="F8" i="3" s="1"/>
  <c r="H8" i="3" s="1"/>
  <c r="E7" i="3"/>
  <c r="F7" i="3" s="1"/>
  <c r="H7" i="3" s="1"/>
  <c r="H7" i="5"/>
  <c r="I7" i="5" s="1"/>
  <c r="E6" i="3" s="1"/>
  <c r="F6" i="3" s="1"/>
  <c r="H6" i="5"/>
  <c r="I6" i="5" s="1"/>
  <c r="E5" i="3" s="1"/>
  <c r="F5" i="3" s="1"/>
  <c r="H5" i="3" s="1"/>
  <c r="H4" i="5"/>
  <c r="I4" i="5" s="1"/>
  <c r="E3" i="3" s="1"/>
  <c r="F3" i="3" s="1"/>
  <c r="H3" i="3" s="1"/>
  <c r="H5" i="5"/>
  <c r="I5" i="5" s="1"/>
  <c r="E4" i="3" s="1"/>
  <c r="F4" i="3" s="1"/>
  <c r="H4" i="3" s="1"/>
  <c r="D5" i="4"/>
  <c r="H24" i="4"/>
  <c r="G24" i="4"/>
  <c r="F24" i="4"/>
  <c r="E24" i="4"/>
  <c r="E21" i="4"/>
  <c r="F2" i="3" l="1"/>
  <c r="H2" i="3" s="1"/>
  <c r="J2" i="3" s="1"/>
  <c r="L2" i="3" s="1"/>
  <c r="H23" i="3"/>
  <c r="J23" i="3" s="1"/>
  <c r="L23" i="3" s="1"/>
  <c r="H22" i="3"/>
  <c r="J22" i="3" s="1"/>
  <c r="L22" i="3" s="1"/>
  <c r="H10" i="3"/>
  <c r="J10" i="3" s="1"/>
  <c r="L10" i="3" s="1"/>
  <c r="J4" i="3"/>
  <c r="L4" i="3" s="1"/>
  <c r="H21" i="3"/>
  <c r="J21" i="3" s="1"/>
  <c r="L21" i="3" s="1"/>
  <c r="H20" i="3"/>
  <c r="J20" i="3" s="1"/>
  <c r="L20" i="3" s="1"/>
  <c r="J16" i="3"/>
  <c r="L16" i="3" s="1"/>
  <c r="J30" i="3"/>
  <c r="L30" i="3" s="1"/>
  <c r="J17" i="3"/>
  <c r="L17" i="3" s="1"/>
  <c r="H6" i="3"/>
  <c r="J6" i="3" s="1"/>
  <c r="L6" i="3" s="1"/>
  <c r="J11" i="3"/>
  <c r="L11" i="3" s="1"/>
  <c r="J12" i="3"/>
  <c r="L12" i="3" s="1"/>
  <c r="J24" i="3"/>
  <c r="L24" i="3" s="1"/>
  <c r="J13" i="3"/>
  <c r="L13" i="3" s="1"/>
  <c r="J25" i="3"/>
  <c r="L25" i="3" s="1"/>
  <c r="J7" i="3"/>
  <c r="L7" i="3" s="1"/>
  <c r="J14" i="3"/>
  <c r="L14" i="3" s="1"/>
  <c r="J15" i="3"/>
  <c r="L15" i="3" s="1"/>
  <c r="J18" i="3"/>
  <c r="L18" i="3" s="1"/>
  <c r="J26" i="3"/>
  <c r="L26" i="3" s="1"/>
  <c r="J27" i="3"/>
  <c r="L27" i="3" s="1"/>
  <c r="J8" i="3"/>
  <c r="L8" i="3" s="1"/>
  <c r="J19" i="3"/>
  <c r="L19" i="3" s="1"/>
</calcChain>
</file>

<file path=xl/sharedStrings.xml><?xml version="1.0" encoding="utf-8"?>
<sst xmlns="http://schemas.openxmlformats.org/spreadsheetml/2006/main" count="589" uniqueCount="267">
  <si>
    <t>Locação e Gabarito</t>
  </si>
  <si>
    <t>Estacas</t>
  </si>
  <si>
    <t>Vigas Baldrames</t>
  </si>
  <si>
    <t>Instalações Enterradas</t>
  </si>
  <si>
    <t>Contrapiso</t>
  </si>
  <si>
    <t>Alvenaria Estrutural</t>
  </si>
  <si>
    <t>Estrutura Moldado in Loco</t>
  </si>
  <si>
    <t>Instalações Hidrossanitárias</t>
  </si>
  <si>
    <t>Reboco Interno</t>
  </si>
  <si>
    <t xml:space="preserve">Shaft </t>
  </si>
  <si>
    <t>Impermeabilização</t>
  </si>
  <si>
    <t>Cerâmica</t>
  </si>
  <si>
    <t>Gesso Liso</t>
  </si>
  <si>
    <t xml:space="preserve">Esquadria </t>
  </si>
  <si>
    <t>Fiação</t>
  </si>
  <si>
    <t>Forro</t>
  </si>
  <si>
    <t>Disjuntores e CD</t>
  </si>
  <si>
    <t>Rev, da Circulação</t>
  </si>
  <si>
    <t>Pintura Interna - 1ªdmão</t>
  </si>
  <si>
    <t>Louças</t>
  </si>
  <si>
    <t>Portas de Madeira</t>
  </si>
  <si>
    <t>Piso Laminado + Rodapé</t>
  </si>
  <si>
    <t>Metais</t>
  </si>
  <si>
    <t>Acabamentos Elétricos</t>
  </si>
  <si>
    <t>Pintura Final</t>
  </si>
  <si>
    <t>Complementação e Limpeza</t>
  </si>
  <si>
    <t>Reboco Externo</t>
  </si>
  <si>
    <t>Pintura Externa</t>
  </si>
  <si>
    <t>Processos Chaves</t>
  </si>
  <si>
    <t>TORRE</t>
  </si>
  <si>
    <t>FUNDAÇÃO</t>
  </si>
  <si>
    <t>PAV 01</t>
  </si>
  <si>
    <t>APTO 11</t>
  </si>
  <si>
    <t>PAV 02</t>
  </si>
  <si>
    <t>APTO 12</t>
  </si>
  <si>
    <t>APTO 13</t>
  </si>
  <si>
    <t>APTO 14</t>
  </si>
  <si>
    <t>APTO 21</t>
  </si>
  <si>
    <t>APTO 22</t>
  </si>
  <si>
    <t>APTO 23</t>
  </si>
  <si>
    <t>APTO 24</t>
  </si>
  <si>
    <t>CIRCULAÇÃO 1</t>
  </si>
  <si>
    <t>CIRCULAÇÃO 2</t>
  </si>
  <si>
    <t>PAV 03</t>
  </si>
  <si>
    <t>APTO 31</t>
  </si>
  <si>
    <t>APTO 32</t>
  </si>
  <si>
    <t>APTO 33</t>
  </si>
  <si>
    <t>APTO 34</t>
  </si>
  <si>
    <t>PAV 04</t>
  </si>
  <si>
    <t>APTO 41</t>
  </si>
  <si>
    <t>APTO 42</t>
  </si>
  <si>
    <t>APTO 43</t>
  </si>
  <si>
    <t>APTO 44</t>
  </si>
  <si>
    <t>COBERTURA</t>
  </si>
  <si>
    <t>FACHADA</t>
  </si>
  <si>
    <t>PANO 1</t>
  </si>
  <si>
    <t>FRENTE</t>
  </si>
  <si>
    <t>PANO 2</t>
  </si>
  <si>
    <t>PANO 3</t>
  </si>
  <si>
    <t>PANO 4</t>
  </si>
  <si>
    <t>FUNDOS</t>
  </si>
  <si>
    <t>PANO 5</t>
  </si>
  <si>
    <t>PANO 6</t>
  </si>
  <si>
    <t>ESTRUTURA/ 
ACABAMENTO</t>
  </si>
  <si>
    <t>DIREITA</t>
  </si>
  <si>
    <t>ESQUERDA</t>
  </si>
  <si>
    <t>Processos Chaves x Localizações</t>
  </si>
  <si>
    <t>Estrutura Moldado in Loco (Laje + Escada)</t>
  </si>
  <si>
    <t>PRÓPRIA</t>
  </si>
  <si>
    <t>horas/dias</t>
  </si>
  <si>
    <t>Produtividade (RUP)</t>
  </si>
  <si>
    <t>Equipe (HH) = RUP X QS</t>
  </si>
  <si>
    <t>Qtdes (QS)</t>
  </si>
  <si>
    <t>TAKT</t>
  </si>
  <si>
    <t>ORIGEM RUP</t>
  </si>
  <si>
    <t>DURAÇÃO MÉDIA</t>
  </si>
  <si>
    <t>QTDE</t>
  </si>
  <si>
    <t>Nº PESSOAS</t>
  </si>
  <si>
    <t>RUP</t>
  </si>
  <si>
    <t>hh/m³</t>
  </si>
  <si>
    <t>HH</t>
  </si>
  <si>
    <t>HORAS POR DIA</t>
  </si>
  <si>
    <t>UNIDADE</t>
  </si>
  <si>
    <t>m³</t>
  </si>
  <si>
    <t>und</t>
  </si>
  <si>
    <t>hh/und</t>
  </si>
  <si>
    <t>aptos</t>
  </si>
  <si>
    <t>hh/apto</t>
  </si>
  <si>
    <t>m²</t>
  </si>
  <si>
    <t>hh/m²</t>
  </si>
  <si>
    <t>m2</t>
  </si>
  <si>
    <t>unidade</t>
  </si>
  <si>
    <t>m</t>
  </si>
  <si>
    <t>hh/aptos</t>
  </si>
  <si>
    <t>hh/m</t>
  </si>
  <si>
    <t>nº de pessoas</t>
  </si>
  <si>
    <t>PARA 1 PESSOA</t>
  </si>
  <si>
    <t>CIRCULAÇÃO 3</t>
  </si>
  <si>
    <t>CIRCULAÇÃO 4</t>
  </si>
  <si>
    <t>MÉDIO PRAZO / CURTO PRAZO</t>
  </si>
  <si>
    <t>LONGO PRAZO</t>
  </si>
  <si>
    <t>Algerosa + Rufos</t>
  </si>
  <si>
    <t>LONGO</t>
  </si>
  <si>
    <t>MÉDIO</t>
  </si>
  <si>
    <t>CURTO</t>
  </si>
  <si>
    <t>SEMANAL - 5 DIAS</t>
  </si>
  <si>
    <t>Contrapiso + Reboco Interno</t>
  </si>
  <si>
    <t>Marcação da Alvenaria</t>
  </si>
  <si>
    <t>Fiadas Shafts (vedação)</t>
  </si>
  <si>
    <t xml:space="preserve">Junta de trabalho </t>
  </si>
  <si>
    <t>SPDA</t>
  </si>
  <si>
    <t>Dreno</t>
  </si>
  <si>
    <t>Escoramento das Janelas</t>
  </si>
  <si>
    <t>Cintas e Pilaretes - Grout Industrializado</t>
  </si>
  <si>
    <t>Montagem de aço</t>
  </si>
  <si>
    <t xml:space="preserve">Instalações elétricas </t>
  </si>
  <si>
    <t>Concretagem/Polimento</t>
  </si>
  <si>
    <t xml:space="preserve">Desforma/Rescoramento </t>
  </si>
  <si>
    <t>Colocação do aço</t>
  </si>
  <si>
    <t>Colunas Apartamentos</t>
  </si>
  <si>
    <t xml:space="preserve">Colunas Circulação </t>
  </si>
  <si>
    <t xml:space="preserve">Ramais Apartamentos (horizontal) </t>
  </si>
  <si>
    <t>Ramais Circulação</t>
  </si>
  <si>
    <t xml:space="preserve">Fixação da tubulação </t>
  </si>
  <si>
    <t xml:space="preserve">Furação </t>
  </si>
  <si>
    <t>Instalação das caixinha</t>
  </si>
  <si>
    <t>Instalação do CD</t>
  </si>
  <si>
    <t xml:space="preserve">Taliscamento </t>
  </si>
  <si>
    <t>Reboco Banheiro</t>
  </si>
  <si>
    <t>Montagem da forma - Mureta</t>
  </si>
  <si>
    <t>Concretagem - Mureta</t>
  </si>
  <si>
    <t>Desforma - Mureta</t>
  </si>
  <si>
    <t>Reboco da Cozinha</t>
  </si>
  <si>
    <t xml:space="preserve">Montagem da estrutura metálica </t>
  </si>
  <si>
    <t>Fixação da instalação hidrossanitária</t>
  </si>
  <si>
    <t xml:space="preserve">Reforço (quando houver, ex tanque) </t>
  </si>
  <si>
    <t>Plaqueamento</t>
  </si>
  <si>
    <t>Acabamento (fita e massa)</t>
  </si>
  <si>
    <t xml:space="preserve">Regularização da superfície </t>
  </si>
  <si>
    <t xml:space="preserve">Aplicação da 1ª demão </t>
  </si>
  <si>
    <t xml:space="preserve">Reforço dos ralos </t>
  </si>
  <si>
    <t xml:space="preserve">Aplicação da 2ª demão </t>
  </si>
  <si>
    <t>Teste com água</t>
  </si>
  <si>
    <t>Proteção mecânica</t>
  </si>
  <si>
    <t xml:space="preserve">Instalação dos  contramarcos </t>
  </si>
  <si>
    <t xml:space="preserve">Lavagem da fachada </t>
  </si>
  <si>
    <t>Chapisco</t>
  </si>
  <si>
    <t xml:space="preserve">Talisca </t>
  </si>
  <si>
    <t>Reboco</t>
  </si>
  <si>
    <t xml:space="preserve">Requadro das janelas </t>
  </si>
  <si>
    <t xml:space="preserve">Instalação do Peitoril </t>
  </si>
  <si>
    <t>Cerâmica de piso</t>
  </si>
  <si>
    <t>Soleiras de portas</t>
  </si>
  <si>
    <t>Rejuntamento piso</t>
  </si>
  <si>
    <t>Azulejo nas paredes</t>
  </si>
  <si>
    <t>Instalação dos KIT porta pronta</t>
  </si>
  <si>
    <t>Instalação do marco</t>
  </si>
  <si>
    <t>Instalação das fechaduras</t>
  </si>
  <si>
    <t>Zarcão</t>
  </si>
  <si>
    <t>Revestimento de gesso</t>
  </si>
  <si>
    <t>Limpeza</t>
  </si>
  <si>
    <t>Limpeza e Proteção do piso</t>
  </si>
  <si>
    <t>Instalação das esquadrias</t>
  </si>
  <si>
    <t>Instalação de tomadas e interruptores</t>
  </si>
  <si>
    <t>Instalação das lumnárias da circulação</t>
  </si>
  <si>
    <t>Instalação de marcos (janelas e portas)</t>
  </si>
  <si>
    <t>Calafetação das portas e janelas</t>
  </si>
  <si>
    <t>Cravação de Estacas</t>
  </si>
  <si>
    <t>Conferência excentrecidade</t>
  </si>
  <si>
    <t>Reforço (quando houver)</t>
  </si>
  <si>
    <t>Concreto</t>
  </si>
  <si>
    <t>Desforma</t>
  </si>
  <si>
    <t>Reaterro/Compactação</t>
  </si>
  <si>
    <t>Polimento</t>
  </si>
  <si>
    <t>Lona/Brita</t>
  </si>
  <si>
    <t>Locação</t>
  </si>
  <si>
    <t>Montagem do Gabarito</t>
  </si>
  <si>
    <t>Colocação da Armação</t>
  </si>
  <si>
    <t>Montagem da Armação</t>
  </si>
  <si>
    <t>Colocação das Formas</t>
  </si>
  <si>
    <t>Montagem dos painéis das formas</t>
  </si>
  <si>
    <t>Colocação de forma/escoramento</t>
  </si>
  <si>
    <t>Passsagem dos fios de 4mm</t>
  </si>
  <si>
    <t>Passagem dos fios de 6mm</t>
  </si>
  <si>
    <t>Textura nos tetos</t>
  </si>
  <si>
    <t>1ª demão de látex em paredes e tetos</t>
  </si>
  <si>
    <t>Instalação do tanque</t>
  </si>
  <si>
    <t>Instalação do vaso sanitário</t>
  </si>
  <si>
    <t>Instalação da pia</t>
  </si>
  <si>
    <t>Instalação dos disjuntores</t>
  </si>
  <si>
    <t>Instalação da tampa dos CDS</t>
  </si>
  <si>
    <t>Textura das paredes</t>
  </si>
  <si>
    <t>Selador</t>
  </si>
  <si>
    <t>Pitura 3dmão</t>
  </si>
  <si>
    <t>Montagem da estrutura de madeira</t>
  </si>
  <si>
    <t>Instalação de claraboias</t>
  </si>
  <si>
    <t>Montagem das telhas</t>
  </si>
  <si>
    <t>Instalação do porcelanato</t>
  </si>
  <si>
    <t>Instalação dos degraus das escadas</t>
  </si>
  <si>
    <t>Instalação dos rodapés cerâmicos</t>
  </si>
  <si>
    <t>Instalação do piso laminado</t>
  </si>
  <si>
    <t>Instalação do rodapé</t>
  </si>
  <si>
    <t>Proteção do Piso</t>
  </si>
  <si>
    <t>Instalação da torneira do banheiro</t>
  </si>
  <si>
    <t>Instalação da torneira da cozinha</t>
  </si>
  <si>
    <t>Isntalação da torneira do tanque</t>
  </si>
  <si>
    <t>Instalação mão francesa da bancada</t>
  </si>
  <si>
    <t>Instalação das bancadas de alumínio</t>
  </si>
  <si>
    <t>Verificação do check list</t>
  </si>
  <si>
    <t>Limpeza final</t>
  </si>
  <si>
    <t>Instalação das algerosas</t>
  </si>
  <si>
    <t>Pintura das esquadrias de ferro</t>
  </si>
  <si>
    <t>Montagem de KIT</t>
  </si>
  <si>
    <t>HORAS</t>
  </si>
  <si>
    <t>Montagem do Aco</t>
  </si>
  <si>
    <t xml:space="preserve">Instalação Esgoto Cloacal </t>
  </si>
  <si>
    <t>Instalação Agua Fria</t>
  </si>
  <si>
    <t xml:space="preserve">Eletrodutos - Instalação Eletrica </t>
  </si>
  <si>
    <t xml:space="preserve">Caixas - Instalação Eletrica </t>
  </si>
  <si>
    <t>Instalação Esgoto Pluvial</t>
  </si>
  <si>
    <t>Instalacao PPCI</t>
  </si>
  <si>
    <t xml:space="preserve">Concretagem </t>
  </si>
  <si>
    <t>Posicionamento das Formas</t>
  </si>
  <si>
    <t>Monatgem das Formas</t>
  </si>
  <si>
    <t>Colocacao da Armacao - Tela</t>
  </si>
  <si>
    <t>Posicionamento aço CA/50 + Trelica</t>
  </si>
  <si>
    <t>Elevação da alvenaria</t>
  </si>
  <si>
    <t>Passagem da Tubulação Elétrica</t>
  </si>
  <si>
    <t>Desmontagem do Rescoramento</t>
  </si>
  <si>
    <t>Marcações de instalações (hidro e gás)</t>
  </si>
  <si>
    <t>Instalação das telas</t>
  </si>
  <si>
    <t xml:space="preserve">Impermeabilização </t>
  </si>
  <si>
    <t>Ver. da Circulação</t>
  </si>
  <si>
    <t>Telhado</t>
  </si>
  <si>
    <t>1. Locação e Gabarito</t>
  </si>
  <si>
    <t>2. Estacas Helice Continua</t>
  </si>
  <si>
    <t>3. Vigas Baldrames</t>
  </si>
  <si>
    <t>4. Instalações Enterradas</t>
  </si>
  <si>
    <t>5. Contrapiso</t>
  </si>
  <si>
    <t>6.Alvenaria Estrutural</t>
  </si>
  <si>
    <t>7.Estrutura Moldado in Loco</t>
  </si>
  <si>
    <t>8.Instalações Hidro + Caixinhas</t>
  </si>
  <si>
    <t>9.Reboco Interno</t>
  </si>
  <si>
    <t xml:space="preserve">10.Shaft </t>
  </si>
  <si>
    <t>11.Impermeabilização do WC</t>
  </si>
  <si>
    <t>12.Cerâmica</t>
  </si>
  <si>
    <t>13.Gesso Liso</t>
  </si>
  <si>
    <t>14.Esquadria de Aluminio</t>
  </si>
  <si>
    <t>15.Fiação</t>
  </si>
  <si>
    <t>16.Forro</t>
  </si>
  <si>
    <t>17.Disjuntores e CD</t>
  </si>
  <si>
    <t>18.Rev. da Circulação (porcelanato + degraus da escada)</t>
  </si>
  <si>
    <t>19.Pintura Interna - 1ªdmão</t>
  </si>
  <si>
    <t>20.Louças</t>
  </si>
  <si>
    <t>21.Portas de Madeira</t>
  </si>
  <si>
    <t>22.Piso Laminado + Rodapé</t>
  </si>
  <si>
    <t xml:space="preserve">23.Metais </t>
  </si>
  <si>
    <t>24.Acabamentos Elétricos</t>
  </si>
  <si>
    <t>25.Pintura Final</t>
  </si>
  <si>
    <t xml:space="preserve">26.Telhado </t>
  </si>
  <si>
    <t>27.Algerosa + Rufos</t>
  </si>
  <si>
    <t>28.Complementação e Limpeza</t>
  </si>
  <si>
    <t>29.Reboco Externo</t>
  </si>
  <si>
    <t>30.Pintura Externa</t>
  </si>
  <si>
    <t>Revestimento da Circulação</t>
  </si>
  <si>
    <t>LADO A</t>
  </si>
  <si>
    <t>LADO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</si>
</sst>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\ &quot;horas&quot;"/>
    <numFmt numFmtId="165" formatCode="0\ &quot;horas/dia&quot;"/>
    <numFmt numFmtId="166" formatCode="0\ &quot;dias&quot;"/>
    <numFmt numFmtId="167" formatCode="_-&quot;R$&quot;* #,##0.00_-;\-&quot;R$&quot;* #,##0.00_-;_-&quot;R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 Nova"/>
      <family val="2"/>
    </font>
    <font>
      <b/>
      <sz val="12"/>
      <name val="Arial Nova"/>
      <family val="2"/>
    </font>
    <font>
      <sz val="11"/>
      <color theme="1"/>
      <name val="Arial Nova"/>
      <family val="2"/>
    </font>
    <font>
      <sz val="8"/>
      <name val="Calibri"/>
      <family val="2"/>
      <scheme val="minor"/>
    </font>
    <font>
      <b/>
      <sz val="11"/>
      <color theme="1"/>
      <name val="Arial Nova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AAA00"/>
        <bgColor rgb="FFAAAA00"/>
      </patternFill>
    </fill>
    <fill>
      <patternFill patternType="solid">
        <fgColor rgb="FF596FDB"/>
        <bgColor rgb="FF596FDB"/>
      </patternFill>
    </fill>
    <fill>
      <patternFill patternType="solid">
        <fgColor rgb="FF09B124"/>
        <bgColor rgb="FF09B124"/>
      </patternFill>
    </fill>
    <fill>
      <patternFill patternType="solid">
        <fgColor rgb="FF105DD0"/>
        <bgColor rgb="FF105DD0"/>
      </patternFill>
    </fill>
    <fill>
      <patternFill patternType="solid">
        <fgColor rgb="FF00C1C1"/>
        <bgColor rgb="FF00C1C1"/>
      </patternFill>
    </fill>
    <fill>
      <patternFill patternType="solid">
        <fgColor rgb="FFFF5500"/>
        <bgColor rgb="FFFF5500"/>
      </patternFill>
    </fill>
    <fill>
      <patternFill patternType="solid">
        <fgColor rgb="FF55FFFF"/>
        <bgColor rgb="FF55FFFF"/>
      </patternFill>
    </fill>
    <fill>
      <patternFill patternType="solid">
        <fgColor rgb="FFAA55FF"/>
        <bgColor rgb="FFAA55FF"/>
      </patternFill>
    </fill>
    <fill>
      <patternFill patternType="solid">
        <fgColor rgb="FF00AA7F"/>
        <bgColor rgb="FF00AA7F"/>
      </patternFill>
    </fill>
    <fill>
      <patternFill patternType="solid">
        <fgColor rgb="FFAA0000"/>
        <bgColor rgb="FFAA0000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194AC4"/>
        <bgColor rgb="FF194AC4"/>
      </patternFill>
    </fill>
    <fill>
      <patternFill patternType="solid">
        <fgColor rgb="FFAAFFFF"/>
        <bgColor rgb="FFAAFFFF"/>
      </patternFill>
    </fill>
    <fill>
      <patternFill patternType="solid">
        <fgColor rgb="FFFFAAFF"/>
        <bgColor rgb="FFFFAAFF"/>
      </patternFill>
    </fill>
    <fill>
      <patternFill patternType="solid">
        <fgColor rgb="FF00AAFF"/>
        <bgColor rgb="FF00AAFF"/>
      </patternFill>
    </fill>
    <fill>
      <patternFill patternType="solid">
        <fgColor rgb="FFAAFF00"/>
        <bgColor rgb="FFAAFF00"/>
      </patternFill>
    </fill>
    <fill>
      <patternFill patternType="solid">
        <fgColor rgb="FFAA00FF"/>
        <bgColor rgb="FFAA00FF"/>
      </patternFill>
    </fill>
    <fill>
      <patternFill patternType="solid">
        <fgColor rgb="FFC80D90"/>
        <bgColor rgb="FFC80D90"/>
      </patternFill>
    </fill>
    <fill>
      <patternFill patternType="solid">
        <fgColor rgb="FFE84F44"/>
        <bgColor rgb="FFE84F44"/>
      </patternFill>
    </fill>
    <fill>
      <patternFill patternType="solid">
        <fgColor rgb="FF73737D"/>
        <bgColor rgb="FF73737D"/>
      </patternFill>
    </fill>
    <fill>
      <patternFill patternType="solid">
        <fgColor rgb="FFAA5500"/>
        <bgColor rgb="FFAA5500"/>
      </patternFill>
    </fill>
    <fill>
      <patternFill patternType="solid">
        <fgColor rgb="FFAAAAFF"/>
        <bgColor rgb="FFAAAAFF"/>
      </patternFill>
    </fill>
    <fill>
      <patternFill patternType="solid">
        <fgColor rgb="FF55AAFF"/>
        <bgColor rgb="FF55AAFF"/>
      </patternFill>
    </fill>
    <fill>
      <patternFill patternType="solid">
        <fgColor rgb="FF242D6C"/>
        <bgColor rgb="FF242D6C"/>
      </patternFill>
    </fill>
    <fill>
      <patternFill patternType="solid">
        <fgColor rgb="FF1002F7"/>
        <bgColor rgb="FF1002F7"/>
      </patternFill>
    </fill>
    <fill>
      <patternFill patternType="solid">
        <fgColor rgb="FFFF007F"/>
        <bgColor rgb="FFFF007F"/>
      </patternFill>
    </fill>
  </fills>
  <borders count="8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 style="dotted">
        <color theme="0" tint="-0.24994659260841701"/>
      </right>
      <top style="dotted">
        <color theme="0" tint="-0.24994659260841701"/>
      </top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thin">
        <color indexed="64"/>
      </bottom>
      <diagonal/>
    </border>
    <border>
      <left style="dotted">
        <color theme="0" tint="-0.24994659260841701"/>
      </left>
      <right style="thin">
        <color indexed="64"/>
      </right>
      <top style="dotted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dotted">
        <color theme="0" tint="-0.24994659260841701"/>
      </right>
      <top style="thin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thin">
        <color indexed="64"/>
      </right>
      <top style="thin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 style="dotted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14996795556505021"/>
      </bottom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/>
      <right style="dotted">
        <color theme="0" tint="-0.24994659260841701"/>
      </right>
      <top style="thin">
        <color indexed="64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thin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8" fillId="0" borderId="0"/>
  </cellStyleXfs>
  <cellXfs count="2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0" xfId="0" applyAlignment="1">
      <alignment textRotation="90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36" xfId="0" applyFill="1" applyBorder="1" applyAlignment="1">
      <alignment horizontal="center"/>
    </xf>
    <xf numFmtId="0" fontId="0" fillId="0" borderId="18" xfId="0" applyBorder="1"/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8" xfId="0" applyBorder="1"/>
    <xf numFmtId="0" fontId="0" fillId="0" borderId="21" xfId="0" applyBorder="1"/>
    <xf numFmtId="0" fontId="0" fillId="0" borderId="39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36" xfId="0" applyBorder="1"/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left"/>
    </xf>
    <xf numFmtId="0" fontId="0" fillId="0" borderId="3" xfId="0" applyBorder="1"/>
    <xf numFmtId="0" fontId="0" fillId="0" borderId="43" xfId="0" applyBorder="1"/>
    <xf numFmtId="0" fontId="0" fillId="0" borderId="42" xfId="0" applyBorder="1"/>
    <xf numFmtId="0" fontId="0" fillId="4" borderId="39" xfId="0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5" xfId="0" applyBorder="1"/>
    <xf numFmtId="0" fontId="0" fillId="0" borderId="14" xfId="0" applyBorder="1"/>
    <xf numFmtId="0" fontId="0" fillId="0" borderId="39" xfId="0" applyBorder="1"/>
    <xf numFmtId="0" fontId="0" fillId="4" borderId="37" xfId="0" applyFill="1" applyBorder="1" applyAlignment="1">
      <alignment horizontal="center"/>
    </xf>
    <xf numFmtId="0" fontId="0" fillId="0" borderId="37" xfId="0" applyBorder="1"/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left"/>
    </xf>
    <xf numFmtId="0" fontId="0" fillId="4" borderId="48" xfId="0" applyFill="1" applyBorder="1" applyAlignment="1">
      <alignment horizontal="center"/>
    </xf>
    <xf numFmtId="0" fontId="0" fillId="0" borderId="47" xfId="0" applyBorder="1"/>
    <xf numFmtId="0" fontId="0" fillId="0" borderId="46" xfId="0" applyBorder="1"/>
    <xf numFmtId="0" fontId="0" fillId="0" borderId="48" xfId="0" applyBorder="1"/>
    <xf numFmtId="0" fontId="0" fillId="4" borderId="45" xfId="0" applyFill="1" applyBorder="1" applyAlignment="1">
      <alignment horizontal="center"/>
    </xf>
    <xf numFmtId="0" fontId="0" fillId="0" borderId="40" xfId="0" applyBorder="1" applyAlignment="1">
      <alignment horizontal="center" vertical="center" textRotation="90"/>
    </xf>
    <xf numFmtId="0" fontId="0" fillId="0" borderId="44" xfId="0" applyBorder="1" applyAlignment="1">
      <alignment horizontal="center" vertical="center" textRotation="90"/>
    </xf>
    <xf numFmtId="0" fontId="0" fillId="0" borderId="41" xfId="0" applyBorder="1" applyAlignment="1">
      <alignment horizontal="center" vertical="center" textRotation="90"/>
    </xf>
    <xf numFmtId="0" fontId="0" fillId="4" borderId="3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7" xfId="0" applyBorder="1" applyAlignment="1">
      <alignment horizontal="center"/>
    </xf>
    <xf numFmtId="43" fontId="0" fillId="0" borderId="0" xfId="1" applyFont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left" vertical="center"/>
    </xf>
    <xf numFmtId="0" fontId="0" fillId="0" borderId="53" xfId="0" applyBorder="1" applyAlignment="1">
      <alignment horizontal="center" vertical="center"/>
    </xf>
    <xf numFmtId="164" fontId="0" fillId="0" borderId="53" xfId="0" applyNumberFormat="1" applyBorder="1" applyAlignment="1">
      <alignment horizontal="center" vertical="center"/>
    </xf>
    <xf numFmtId="165" fontId="0" fillId="0" borderId="53" xfId="0" applyNumberFormat="1" applyBorder="1" applyAlignment="1">
      <alignment horizontal="center" vertical="center"/>
    </xf>
    <xf numFmtId="166" fontId="0" fillId="0" borderId="53" xfId="0" applyNumberForma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5" fontId="0" fillId="0" borderId="58" xfId="0" applyNumberFormat="1" applyBorder="1" applyAlignment="1">
      <alignment horizontal="center" vertical="center"/>
    </xf>
    <xf numFmtId="166" fontId="0" fillId="0" borderId="58" xfId="0" applyNumberForma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58" xfId="0" applyFill="1" applyBorder="1" applyAlignment="1">
      <alignment horizontal="center" vertical="center"/>
    </xf>
    <xf numFmtId="43" fontId="0" fillId="6" borderId="2" xfId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2" fillId="5" borderId="29" xfId="0" applyFont="1" applyFill="1" applyBorder="1" applyAlignment="1">
      <alignment horizontal="center"/>
    </xf>
    <xf numFmtId="1" fontId="0" fillId="0" borderId="53" xfId="0" applyNumberFormat="1" applyBorder="1" applyAlignment="1">
      <alignment horizontal="center" vertical="center"/>
    </xf>
    <xf numFmtId="43" fontId="0" fillId="6" borderId="53" xfId="1" applyFont="1" applyFill="1" applyBorder="1" applyAlignment="1">
      <alignment horizontal="center" vertical="center"/>
    </xf>
    <xf numFmtId="0" fontId="0" fillId="6" borderId="54" xfId="0" applyFill="1" applyBorder="1" applyAlignment="1">
      <alignment horizontal="left" vertical="center"/>
    </xf>
    <xf numFmtId="0" fontId="0" fillId="6" borderId="56" xfId="0" applyFill="1" applyBorder="1" applyAlignment="1">
      <alignment horizontal="left" vertical="center"/>
    </xf>
    <xf numFmtId="1" fontId="0" fillId="0" borderId="58" xfId="0" applyNumberFormat="1" applyBorder="1" applyAlignment="1">
      <alignment horizontal="center" vertical="center"/>
    </xf>
    <xf numFmtId="43" fontId="0" fillId="6" borderId="58" xfId="1" applyFont="1" applyFill="1" applyBorder="1" applyAlignment="1">
      <alignment horizontal="center" vertical="center"/>
    </xf>
    <xf numFmtId="0" fontId="0" fillId="6" borderId="59" xfId="0" applyFill="1" applyBorder="1" applyAlignment="1">
      <alignment horizontal="left" vertical="center"/>
    </xf>
    <xf numFmtId="43" fontId="0" fillId="7" borderId="53" xfId="1" applyFont="1" applyFill="1" applyBorder="1" applyAlignment="1">
      <alignment horizontal="center" vertical="center"/>
    </xf>
    <xf numFmtId="43" fontId="0" fillId="7" borderId="2" xfId="1" applyFont="1" applyFill="1" applyBorder="1" applyAlignment="1">
      <alignment horizontal="center" vertical="center"/>
    </xf>
    <xf numFmtId="43" fontId="0" fillId="7" borderId="58" xfId="1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textRotation="90" wrapText="1"/>
    </xf>
    <xf numFmtId="0" fontId="0" fillId="0" borderId="60" xfId="0" applyBorder="1" applyAlignment="1">
      <alignment horizontal="center"/>
    </xf>
    <xf numFmtId="0" fontId="0" fillId="4" borderId="60" xfId="0" applyFill="1" applyBorder="1" applyAlignment="1">
      <alignment horizontal="center"/>
    </xf>
    <xf numFmtId="0" fontId="0" fillId="0" borderId="60" xfId="0" applyBorder="1"/>
    <xf numFmtId="0" fontId="0" fillId="4" borderId="60" xfId="0" applyFill="1" applyBorder="1"/>
    <xf numFmtId="0" fontId="0" fillId="0" borderId="61" xfId="0" applyBorder="1"/>
    <xf numFmtId="0" fontId="0" fillId="0" borderId="62" xfId="0" applyBorder="1"/>
    <xf numFmtId="0" fontId="0" fillId="4" borderId="61" xfId="0" applyFill="1" applyBorder="1"/>
    <xf numFmtId="0" fontId="0" fillId="4" borderId="62" xfId="0" applyFill="1" applyBorder="1"/>
    <xf numFmtId="0" fontId="0" fillId="4" borderId="63" xfId="0" applyFill="1" applyBorder="1"/>
    <xf numFmtId="0" fontId="0" fillId="4" borderId="64" xfId="0" applyFill="1" applyBorder="1"/>
    <xf numFmtId="0" fontId="0" fillId="4" borderId="65" xfId="0" applyFill="1" applyBorder="1"/>
    <xf numFmtId="0" fontId="0" fillId="4" borderId="61" xfId="0" applyFill="1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4" xfId="0" applyBorder="1"/>
    <xf numFmtId="0" fontId="0" fillId="0" borderId="65" xfId="0" applyBorder="1"/>
    <xf numFmtId="0" fontId="0" fillId="0" borderId="66" xfId="0" applyBorder="1" applyAlignment="1">
      <alignment horizontal="center"/>
    </xf>
    <xf numFmtId="0" fontId="0" fillId="0" borderId="67" xfId="0" applyBorder="1" applyAlignment="1">
      <alignment horizontal="left"/>
    </xf>
    <xf numFmtId="0" fontId="0" fillId="0" borderId="62" xfId="0" applyBorder="1" applyAlignment="1">
      <alignment horizontal="left"/>
    </xf>
    <xf numFmtId="0" fontId="0" fillId="0" borderId="65" xfId="0" applyBorder="1" applyAlignment="1">
      <alignment horizontal="left"/>
    </xf>
    <xf numFmtId="0" fontId="7" fillId="0" borderId="49" xfId="0" applyFont="1" applyBorder="1" applyAlignment="1">
      <alignment horizontal="center" vertical="center" textRotation="90"/>
    </xf>
    <xf numFmtId="0" fontId="7" fillId="0" borderId="50" xfId="0" applyFont="1" applyBorder="1" applyAlignment="1">
      <alignment horizontal="center" vertical="center" textRotation="90"/>
    </xf>
    <xf numFmtId="0" fontId="7" fillId="0" borderId="51" xfId="0" applyFont="1" applyBorder="1" applyAlignment="1">
      <alignment horizontal="center" vertical="center" textRotation="90"/>
    </xf>
    <xf numFmtId="0" fontId="5" fillId="0" borderId="3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3" borderId="40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0" fillId="4" borderId="66" xfId="0" applyFill="1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8" xfId="0" applyBorder="1"/>
    <xf numFmtId="0" fontId="0" fillId="0" borderId="67" xfId="0" applyBorder="1"/>
    <xf numFmtId="0" fontId="0" fillId="0" borderId="66" xfId="0" applyBorder="1"/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8" fillId="0" borderId="0" xfId="0" applyFont="1" applyBorder="1" applyAlignment="1"/>
    <xf numFmtId="0" fontId="0" fillId="0" borderId="0" xfId="0" applyBorder="1" applyAlignment="1"/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Border="1"/>
    <xf numFmtId="0" fontId="11" fillId="0" borderId="72" xfId="0" applyFont="1" applyBorder="1" applyAlignment="1">
      <alignment horizontal="center"/>
    </xf>
    <xf numFmtId="0" fontId="9" fillId="0" borderId="72" xfId="0" applyFont="1" applyBorder="1" applyAlignment="1">
      <alignment horizontal="center"/>
    </xf>
    <xf numFmtId="0" fontId="9" fillId="0" borderId="73" xfId="0" applyFont="1" applyBorder="1" applyAlignment="1">
      <alignment horizontal="center"/>
    </xf>
    <xf numFmtId="0" fontId="11" fillId="0" borderId="74" xfId="0" applyFont="1" applyBorder="1" applyAlignment="1">
      <alignment horizontal="center"/>
    </xf>
    <xf numFmtId="0" fontId="11" fillId="0" borderId="71" xfId="0" applyFont="1" applyBorder="1" applyAlignment="1">
      <alignment horizontal="center"/>
    </xf>
    <xf numFmtId="0" fontId="11" fillId="0" borderId="7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0" fillId="8" borderId="71" xfId="0" applyFont="1" applyFill="1" applyBorder="1" applyAlignment="1">
      <alignment horizontal="center" vertical="center"/>
    </xf>
    <xf numFmtId="0" fontId="10" fillId="8" borderId="72" xfId="0" applyFont="1" applyFill="1" applyBorder="1" applyAlignment="1">
      <alignment horizontal="center" vertical="center"/>
    </xf>
    <xf numFmtId="0" fontId="10" fillId="9" borderId="69" xfId="0" applyFont="1" applyFill="1" applyBorder="1" applyAlignment="1">
      <alignment horizontal="center" vertical="center"/>
    </xf>
    <xf numFmtId="0" fontId="10" fillId="9" borderId="70" xfId="0" applyFont="1" applyFill="1" applyBorder="1" applyAlignment="1">
      <alignment horizontal="center" vertical="center"/>
    </xf>
    <xf numFmtId="0" fontId="10" fillId="10" borderId="69" xfId="0" applyFont="1" applyFill="1" applyBorder="1" applyAlignment="1">
      <alignment horizontal="center" vertical="center"/>
    </xf>
    <xf numFmtId="0" fontId="10" fillId="10" borderId="70" xfId="0" applyFont="1" applyFill="1" applyBorder="1" applyAlignment="1">
      <alignment horizontal="center" vertical="center"/>
    </xf>
    <xf numFmtId="0" fontId="12" fillId="11" borderId="69" xfId="0" applyFont="1" applyFill="1" applyBorder="1" applyAlignment="1">
      <alignment horizontal="center" vertical="center"/>
    </xf>
    <xf numFmtId="0" fontId="12" fillId="11" borderId="70" xfId="0" applyFont="1" applyFill="1" applyBorder="1" applyAlignment="1">
      <alignment horizontal="center" vertical="center"/>
    </xf>
    <xf numFmtId="0" fontId="12" fillId="12" borderId="69" xfId="0" applyFont="1" applyFill="1" applyBorder="1" applyAlignment="1">
      <alignment horizontal="center" vertical="center"/>
    </xf>
    <xf numFmtId="0" fontId="12" fillId="12" borderId="70" xfId="0" applyFont="1" applyFill="1" applyBorder="1" applyAlignment="1">
      <alignment horizontal="center" vertical="center"/>
    </xf>
    <xf numFmtId="0" fontId="10" fillId="16" borderId="69" xfId="0" applyFont="1" applyFill="1" applyBorder="1" applyAlignment="1">
      <alignment horizontal="center" vertical="center"/>
    </xf>
    <xf numFmtId="0" fontId="10" fillId="16" borderId="70" xfId="0" applyFont="1" applyFill="1" applyBorder="1" applyAlignment="1">
      <alignment horizontal="center" vertical="center"/>
    </xf>
    <xf numFmtId="0" fontId="12" fillId="17" borderId="69" xfId="0" applyFont="1" applyFill="1" applyBorder="1" applyAlignment="1">
      <alignment horizontal="center" vertical="center"/>
    </xf>
    <xf numFmtId="0" fontId="12" fillId="17" borderId="70" xfId="0" applyFont="1" applyFill="1" applyBorder="1" applyAlignment="1">
      <alignment horizontal="center" vertical="center"/>
    </xf>
    <xf numFmtId="0" fontId="10" fillId="18" borderId="69" xfId="0" applyFont="1" applyFill="1" applyBorder="1" applyAlignment="1">
      <alignment horizontal="center" vertical="center"/>
    </xf>
    <xf numFmtId="0" fontId="10" fillId="18" borderId="70" xfId="0" applyFont="1" applyFill="1" applyBorder="1" applyAlignment="1">
      <alignment horizontal="center" vertical="center"/>
    </xf>
    <xf numFmtId="0" fontId="12" fillId="22" borderId="69" xfId="0" applyFont="1" applyFill="1" applyBorder="1" applyAlignment="1">
      <alignment horizontal="center" vertical="center"/>
    </xf>
    <xf numFmtId="0" fontId="12" fillId="22" borderId="70" xfId="0" applyFont="1" applyFill="1" applyBorder="1" applyAlignment="1">
      <alignment horizontal="center" vertical="center"/>
    </xf>
    <xf numFmtId="0" fontId="13" fillId="21" borderId="69" xfId="0" applyFont="1" applyFill="1" applyBorder="1" applyAlignment="1">
      <alignment horizontal="center" vertical="center"/>
    </xf>
    <xf numFmtId="0" fontId="13" fillId="21" borderId="70" xfId="0" applyFont="1" applyFill="1" applyBorder="1" applyAlignment="1">
      <alignment horizontal="center" vertical="center"/>
    </xf>
    <xf numFmtId="0" fontId="10" fillId="20" borderId="69" xfId="0" applyFont="1" applyFill="1" applyBorder="1" applyAlignment="1">
      <alignment horizontal="center" vertical="center"/>
    </xf>
    <xf numFmtId="0" fontId="10" fillId="20" borderId="70" xfId="0" applyFont="1" applyFill="1" applyBorder="1" applyAlignment="1">
      <alignment horizontal="center" vertical="center"/>
    </xf>
    <xf numFmtId="0" fontId="10" fillId="19" borderId="69" xfId="0" applyFont="1" applyFill="1" applyBorder="1" applyAlignment="1">
      <alignment horizontal="center" vertical="center"/>
    </xf>
    <xf numFmtId="0" fontId="10" fillId="19" borderId="70" xfId="0" applyFont="1" applyFill="1" applyBorder="1" applyAlignment="1">
      <alignment horizontal="center" vertical="center"/>
    </xf>
    <xf numFmtId="0" fontId="10" fillId="13" borderId="69" xfId="0" applyFont="1" applyFill="1" applyBorder="1" applyAlignment="1">
      <alignment horizontal="center" vertical="center"/>
    </xf>
    <xf numFmtId="0" fontId="10" fillId="13" borderId="70" xfId="0" applyFont="1" applyFill="1" applyBorder="1" applyAlignment="1">
      <alignment horizontal="center" vertical="center"/>
    </xf>
    <xf numFmtId="0" fontId="10" fillId="14" borderId="69" xfId="0" applyFont="1" applyFill="1" applyBorder="1" applyAlignment="1">
      <alignment horizontal="center" vertical="center"/>
    </xf>
    <xf numFmtId="0" fontId="10" fillId="14" borderId="70" xfId="0" applyFont="1" applyFill="1" applyBorder="1" applyAlignment="1">
      <alignment horizontal="center" vertical="center"/>
    </xf>
    <xf numFmtId="0" fontId="10" fillId="15" borderId="69" xfId="0" applyFont="1" applyFill="1" applyBorder="1" applyAlignment="1">
      <alignment horizontal="center" vertical="center"/>
    </xf>
    <xf numFmtId="0" fontId="10" fillId="15" borderId="70" xfId="0" applyFont="1" applyFill="1" applyBorder="1" applyAlignment="1">
      <alignment horizontal="center" vertical="center"/>
    </xf>
    <xf numFmtId="0" fontId="10" fillId="23" borderId="69" xfId="0" applyFont="1" applyFill="1" applyBorder="1" applyAlignment="1">
      <alignment horizontal="center" vertical="center" wrapText="1"/>
    </xf>
    <xf numFmtId="0" fontId="10" fillId="23" borderId="70" xfId="0" applyFont="1" applyFill="1" applyBorder="1" applyAlignment="1">
      <alignment horizontal="center" vertical="center" wrapText="1"/>
    </xf>
    <xf numFmtId="0" fontId="10" fillId="27" borderId="69" xfId="0" applyFont="1" applyFill="1" applyBorder="1" applyAlignment="1">
      <alignment horizontal="center" vertical="center" wrapText="1"/>
    </xf>
    <xf numFmtId="0" fontId="10" fillId="27" borderId="70" xfId="0" applyFont="1" applyFill="1" applyBorder="1" applyAlignment="1">
      <alignment horizontal="center" vertical="center" wrapText="1"/>
    </xf>
    <xf numFmtId="0" fontId="10" fillId="26" borderId="69" xfId="0" applyFont="1" applyFill="1" applyBorder="1" applyAlignment="1">
      <alignment horizontal="center" vertical="center" wrapText="1"/>
    </xf>
    <xf numFmtId="0" fontId="10" fillId="26" borderId="70" xfId="0" applyFont="1" applyFill="1" applyBorder="1" applyAlignment="1">
      <alignment horizontal="center" vertical="center" wrapText="1"/>
    </xf>
    <xf numFmtId="0" fontId="10" fillId="24" borderId="69" xfId="0" applyFont="1" applyFill="1" applyBorder="1" applyAlignment="1">
      <alignment horizontal="center" vertical="center" wrapText="1"/>
    </xf>
    <xf numFmtId="0" fontId="10" fillId="24" borderId="70" xfId="0" applyFont="1" applyFill="1" applyBorder="1" applyAlignment="1">
      <alignment horizontal="center" vertical="center" wrapText="1"/>
    </xf>
    <xf numFmtId="0" fontId="10" fillId="25" borderId="69" xfId="0" applyFont="1" applyFill="1" applyBorder="1" applyAlignment="1">
      <alignment horizontal="center" vertical="center" wrapText="1"/>
    </xf>
    <xf numFmtId="0" fontId="10" fillId="25" borderId="70" xfId="0" applyFont="1" applyFill="1" applyBorder="1" applyAlignment="1">
      <alignment horizontal="center" vertical="center" wrapText="1"/>
    </xf>
    <xf numFmtId="0" fontId="12" fillId="31" borderId="69" xfId="0" applyFont="1" applyFill="1" applyBorder="1" applyAlignment="1">
      <alignment horizontal="center" vertical="center"/>
    </xf>
    <xf numFmtId="0" fontId="12" fillId="31" borderId="70" xfId="0" applyFont="1" applyFill="1" applyBorder="1" applyAlignment="1">
      <alignment horizontal="center" vertical="center"/>
    </xf>
    <xf numFmtId="0" fontId="12" fillId="28" borderId="69" xfId="0" applyFont="1" applyFill="1" applyBorder="1" applyAlignment="1">
      <alignment horizontal="center" vertical="center"/>
    </xf>
    <xf numFmtId="0" fontId="12" fillId="28" borderId="70" xfId="0" applyFont="1" applyFill="1" applyBorder="1" applyAlignment="1">
      <alignment horizontal="center" vertical="center"/>
    </xf>
    <xf numFmtId="0" fontId="10" fillId="32" borderId="69" xfId="0" applyFont="1" applyFill="1" applyBorder="1" applyAlignment="1">
      <alignment horizontal="center" vertical="center"/>
    </xf>
    <xf numFmtId="0" fontId="10" fillId="32" borderId="70" xfId="0" applyFont="1" applyFill="1" applyBorder="1" applyAlignment="1">
      <alignment horizontal="center" vertical="center"/>
    </xf>
    <xf numFmtId="0" fontId="12" fillId="29" borderId="69" xfId="0" applyFont="1" applyFill="1" applyBorder="1" applyAlignment="1">
      <alignment horizontal="center" vertical="center"/>
    </xf>
    <xf numFmtId="0" fontId="12" fillId="29" borderId="70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 wrapText="1"/>
    </xf>
    <xf numFmtId="43" fontId="2" fillId="5" borderId="32" xfId="1" applyFont="1" applyFill="1" applyBorder="1" applyAlignment="1">
      <alignment horizontal="center"/>
    </xf>
    <xf numFmtId="43" fontId="2" fillId="5" borderId="35" xfId="1" applyFont="1" applyFill="1" applyBorder="1" applyAlignment="1">
      <alignment horizontal="center"/>
    </xf>
    <xf numFmtId="0" fontId="2" fillId="6" borderId="40" xfId="0" applyFont="1" applyFill="1" applyBorder="1" applyAlignment="1">
      <alignment horizontal="center"/>
    </xf>
    <xf numFmtId="0" fontId="2" fillId="6" borderId="41" xfId="0" applyFont="1" applyFill="1" applyBorder="1" applyAlignment="1">
      <alignment horizontal="center"/>
    </xf>
    <xf numFmtId="0" fontId="12" fillId="30" borderId="69" xfId="0" applyFont="1" applyFill="1" applyBorder="1" applyAlignment="1">
      <alignment horizontal="center" vertical="center"/>
    </xf>
    <xf numFmtId="0" fontId="12" fillId="30" borderId="70" xfId="0" applyFont="1" applyFill="1" applyBorder="1" applyAlignment="1">
      <alignment horizontal="center" vertical="center"/>
    </xf>
    <xf numFmtId="0" fontId="10" fillId="36" borderId="69" xfId="0" applyFont="1" applyFill="1" applyBorder="1" applyAlignment="1">
      <alignment horizontal="center" vertical="center"/>
    </xf>
    <xf numFmtId="0" fontId="10" fillId="36" borderId="70" xfId="0" applyFont="1" applyFill="1" applyBorder="1" applyAlignment="1">
      <alignment horizontal="center" vertical="center"/>
    </xf>
    <xf numFmtId="0" fontId="12" fillId="35" borderId="69" xfId="0" applyFont="1" applyFill="1" applyBorder="1" applyAlignment="1">
      <alignment horizontal="center" vertical="center"/>
    </xf>
    <xf numFmtId="0" fontId="12" fillId="35" borderId="70" xfId="0" applyFont="1" applyFill="1" applyBorder="1" applyAlignment="1">
      <alignment horizontal="center" vertical="center"/>
    </xf>
    <xf numFmtId="0" fontId="12" fillId="34" borderId="69" xfId="0" applyFont="1" applyFill="1" applyBorder="1" applyAlignment="1">
      <alignment horizontal="center" vertical="center"/>
    </xf>
    <xf numFmtId="0" fontId="12" fillId="34" borderId="70" xfId="0" applyFont="1" applyFill="1" applyBorder="1" applyAlignment="1">
      <alignment horizontal="center" vertical="center"/>
    </xf>
    <xf numFmtId="0" fontId="10" fillId="33" borderId="69" xfId="0" applyFont="1" applyFill="1" applyBorder="1" applyAlignment="1">
      <alignment horizontal="center" vertical="center" wrapText="1"/>
    </xf>
    <xf numFmtId="0" fontId="10" fillId="33" borderId="70" xfId="0" applyFont="1" applyFill="1" applyBorder="1" applyAlignment="1">
      <alignment horizontal="center" vertical="center" wrapText="1"/>
    </xf>
    <xf numFmtId="0" fontId="0" fillId="0" borderId="75" xfId="0" applyBorder="1" applyAlignment="1">
      <alignment horizontal="center"/>
    </xf>
    <xf numFmtId="0" fontId="0" fillId="0" borderId="76" xfId="0" applyBorder="1" applyAlignment="1">
      <alignment horizontal="left"/>
    </xf>
    <xf numFmtId="0" fontId="0" fillId="0" borderId="61" xfId="0" applyFill="1" applyBorder="1" applyAlignment="1">
      <alignment horizontal="center"/>
    </xf>
    <xf numFmtId="0" fontId="0" fillId="0" borderId="60" xfId="0" applyFill="1" applyBorder="1" applyAlignment="1">
      <alignment horizontal="center"/>
    </xf>
    <xf numFmtId="0" fontId="0" fillId="0" borderId="60" xfId="0" applyFill="1" applyBorder="1"/>
    <xf numFmtId="0" fontId="0" fillId="0" borderId="6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4" borderId="79" xfId="0" applyFill="1" applyBorder="1"/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0" fillId="0" borderId="84" xfId="0" applyBorder="1"/>
    <xf numFmtId="0" fontId="0" fillId="4" borderId="80" xfId="0" applyFill="1" applyBorder="1" applyAlignment="1">
      <alignment horizontal="center"/>
    </xf>
    <xf numFmtId="0" fontId="0" fillId="4" borderId="82" xfId="0" applyFill="1" applyBorder="1" applyAlignment="1">
      <alignment horizontal="center"/>
    </xf>
  </cellXfs>
  <cellStyles count="5">
    <cellStyle name="Moeda 2" xfId="3" xr:uid="{C157AD78-4EFE-4201-8CDD-9A98A1634EED}"/>
    <cellStyle name="Normal" xfId="0" builtinId="0"/>
    <cellStyle name="Normal 2" xfId="4" xr:uid="{94107197-5834-4B62-AD1A-C0E700087DCC}"/>
    <cellStyle name="Vírgula" xfId="1" builtinId="3"/>
    <cellStyle name="Vírgula 2" xfId="2" xr:uid="{706466B3-306D-403E-BC11-F7E494BCCE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281602</xdr:colOff>
      <xdr:row>8</xdr:row>
      <xdr:rowOff>33618</xdr:rowOff>
    </xdr:from>
    <xdr:to>
      <xdr:col>19</xdr:col>
      <xdr:colOff>152850</xdr:colOff>
      <xdr:row>37</xdr:row>
      <xdr:rowOff>1601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05E6B28-3638-4D00-8446-35BCE9A0F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9778" y="627530"/>
          <a:ext cx="8342895" cy="7070912"/>
        </a:xfrm>
        <a:prstGeom prst="rect">
          <a:avLst/>
        </a:prstGeom>
      </xdr:spPr>
    </xdr:pic>
    <xdr:clientData/>
  </xdr:twoCellAnchor>
  <xdr:twoCellAnchor>
    <xdr:from>
      <xdr:col>16</xdr:col>
      <xdr:colOff>601755</xdr:colOff>
      <xdr:row>13</xdr:row>
      <xdr:rowOff>100852</xdr:rowOff>
    </xdr:from>
    <xdr:to>
      <xdr:col>17</xdr:col>
      <xdr:colOff>601756</xdr:colOff>
      <xdr:row>14</xdr:row>
      <xdr:rowOff>114299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6ED9A44-7413-477D-850A-DCEB4CD4C713}"/>
            </a:ext>
          </a:extLst>
        </xdr:cNvPr>
        <xdr:cNvSpPr txBox="1"/>
      </xdr:nvSpPr>
      <xdr:spPr>
        <a:xfrm>
          <a:off x="12965205" y="2891677"/>
          <a:ext cx="609601" cy="2610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/>
            <a:t>PAV 4</a:t>
          </a:r>
        </a:p>
      </xdr:txBody>
    </xdr:sp>
    <xdr:clientData/>
  </xdr:twoCellAnchor>
  <xdr:twoCellAnchor>
    <xdr:from>
      <xdr:col>17</xdr:col>
      <xdr:colOff>19050</xdr:colOff>
      <xdr:row>17</xdr:row>
      <xdr:rowOff>119342</xdr:rowOff>
    </xdr:from>
    <xdr:to>
      <xdr:col>18</xdr:col>
      <xdr:colOff>19050</xdr:colOff>
      <xdr:row>18</xdr:row>
      <xdr:rowOff>114300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67361AB4-F9EB-47AC-8872-FCA1ECA63B36}"/>
            </a:ext>
          </a:extLst>
        </xdr:cNvPr>
        <xdr:cNvSpPr txBox="1"/>
      </xdr:nvSpPr>
      <xdr:spPr>
        <a:xfrm>
          <a:off x="12992100" y="3900767"/>
          <a:ext cx="609600" cy="2426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/>
            <a:t>PAV 3</a:t>
          </a:r>
        </a:p>
      </xdr:txBody>
    </xdr:sp>
    <xdr:clientData/>
  </xdr:twoCellAnchor>
  <xdr:twoCellAnchor>
    <xdr:from>
      <xdr:col>16</xdr:col>
      <xdr:colOff>570379</xdr:colOff>
      <xdr:row>21</xdr:row>
      <xdr:rowOff>51547</xdr:rowOff>
    </xdr:from>
    <xdr:to>
      <xdr:col>17</xdr:col>
      <xdr:colOff>570379</xdr:colOff>
      <xdr:row>22</xdr:row>
      <xdr:rowOff>38100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FF30CDB7-A00B-436D-9ACD-FF49E4029A08}"/>
            </a:ext>
          </a:extLst>
        </xdr:cNvPr>
        <xdr:cNvSpPr txBox="1"/>
      </xdr:nvSpPr>
      <xdr:spPr>
        <a:xfrm>
          <a:off x="12933829" y="4823572"/>
          <a:ext cx="609600" cy="2342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/>
            <a:t>PAV 2</a:t>
          </a:r>
        </a:p>
      </xdr:txBody>
    </xdr:sp>
    <xdr:clientData/>
  </xdr:twoCellAnchor>
  <xdr:twoCellAnchor>
    <xdr:from>
      <xdr:col>16</xdr:col>
      <xdr:colOff>549649</xdr:colOff>
      <xdr:row>25</xdr:row>
      <xdr:rowOff>103092</xdr:rowOff>
    </xdr:from>
    <xdr:to>
      <xdr:col>17</xdr:col>
      <xdr:colOff>549649</xdr:colOff>
      <xdr:row>26</xdr:row>
      <xdr:rowOff>95249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94053894-9912-4570-B4FE-C6834E2BB5A3}"/>
            </a:ext>
          </a:extLst>
        </xdr:cNvPr>
        <xdr:cNvSpPr txBox="1"/>
      </xdr:nvSpPr>
      <xdr:spPr>
        <a:xfrm>
          <a:off x="12913099" y="5865717"/>
          <a:ext cx="609600" cy="2398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/>
            <a:t>PAV 1</a:t>
          </a:r>
        </a:p>
      </xdr:txBody>
    </xdr:sp>
    <xdr:clientData/>
  </xdr:twoCellAnchor>
  <xdr:twoCellAnchor>
    <xdr:from>
      <xdr:col>16</xdr:col>
      <xdr:colOff>517711</xdr:colOff>
      <xdr:row>29</xdr:row>
      <xdr:rowOff>194421</xdr:rowOff>
    </xdr:from>
    <xdr:to>
      <xdr:col>18</xdr:col>
      <xdr:colOff>164166</xdr:colOff>
      <xdr:row>30</xdr:row>
      <xdr:rowOff>143995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450C61C8-C32D-480F-9AAE-A8C26CFE2ACE}"/>
            </a:ext>
          </a:extLst>
        </xdr:cNvPr>
        <xdr:cNvSpPr txBox="1"/>
      </xdr:nvSpPr>
      <xdr:spPr>
        <a:xfrm>
          <a:off x="12881161" y="6947646"/>
          <a:ext cx="865655" cy="1972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/>
            <a:t>FUNDAÇÃO</a:t>
          </a:r>
        </a:p>
      </xdr:txBody>
    </xdr:sp>
    <xdr:clientData/>
  </xdr:twoCellAnchor>
  <xdr:twoCellAnchor editAs="oneCell">
    <xdr:from>
      <xdr:col>19</xdr:col>
      <xdr:colOff>581903</xdr:colOff>
      <xdr:row>7</xdr:row>
      <xdr:rowOff>172744</xdr:rowOff>
    </xdr:from>
    <xdr:to>
      <xdr:col>25</xdr:col>
      <xdr:colOff>394605</xdr:colOff>
      <xdr:row>16</xdr:row>
      <xdr:rowOff>116721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33C66324-9BE4-4B80-B2B8-3380C228B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61189" y="553744"/>
          <a:ext cx="3486632" cy="2107513"/>
        </a:xfrm>
        <a:prstGeom prst="rect">
          <a:avLst/>
        </a:prstGeom>
      </xdr:spPr>
    </xdr:pic>
    <xdr:clientData/>
  </xdr:twoCellAnchor>
  <xdr:oneCellAnchor>
    <xdr:from>
      <xdr:col>20</xdr:col>
      <xdr:colOff>23130</xdr:colOff>
      <xdr:row>17</xdr:row>
      <xdr:rowOff>179259</xdr:rowOff>
    </xdr:from>
    <xdr:ext cx="3696546" cy="2188384"/>
    <xdr:pic>
      <xdr:nvPicPr>
        <xdr:cNvPr id="15" name="Imagem 14">
          <a:extLst>
            <a:ext uri="{FF2B5EF4-FFF2-40B4-BE49-F238E27FC236}">
              <a16:creationId xmlns:a16="http://schemas.microsoft.com/office/drawing/2014/main" id="{25E22B97-7295-4D71-9378-54679A3AB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14737" y="2968723"/>
          <a:ext cx="3696546" cy="2188384"/>
        </a:xfrm>
        <a:prstGeom prst="rect">
          <a:avLst/>
        </a:prstGeom>
      </xdr:spPr>
    </xdr:pic>
    <xdr:clientData/>
  </xdr:oneCellAnchor>
  <xdr:twoCellAnchor>
    <xdr:from>
      <xdr:col>16</xdr:col>
      <xdr:colOff>423022</xdr:colOff>
      <xdr:row>8</xdr:row>
      <xdr:rowOff>573741</xdr:rowOff>
    </xdr:from>
    <xdr:to>
      <xdr:col>18</xdr:col>
      <xdr:colOff>268942</xdr:colOff>
      <xdr:row>8</xdr:row>
      <xdr:rowOff>847165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F4265423-679C-405B-A383-1256EBEB3672}"/>
            </a:ext>
          </a:extLst>
        </xdr:cNvPr>
        <xdr:cNvSpPr txBox="1"/>
      </xdr:nvSpPr>
      <xdr:spPr>
        <a:xfrm>
          <a:off x="15797493" y="1167653"/>
          <a:ext cx="1056155" cy="2734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COBERTURA</a:t>
          </a:r>
        </a:p>
      </xdr:txBody>
    </xdr:sp>
    <xdr:clientData/>
  </xdr:twoCellAnchor>
  <xdr:twoCellAnchor editAs="oneCell">
    <xdr:from>
      <xdr:col>19</xdr:col>
      <xdr:colOff>564296</xdr:colOff>
      <xdr:row>27</xdr:row>
      <xdr:rowOff>223237</xdr:rowOff>
    </xdr:from>
    <xdr:to>
      <xdr:col>25</xdr:col>
      <xdr:colOff>557891</xdr:colOff>
      <xdr:row>36</xdr:row>
      <xdr:rowOff>218586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DD9C414C-48A8-4828-A2F7-B9B5D395C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443582" y="5461987"/>
          <a:ext cx="3667525" cy="2199706"/>
        </a:xfrm>
        <a:prstGeom prst="rect">
          <a:avLst/>
        </a:prstGeom>
      </xdr:spPr>
    </xdr:pic>
    <xdr:clientData/>
  </xdr:twoCellAnchor>
  <xdr:twoCellAnchor>
    <xdr:from>
      <xdr:col>16</xdr:col>
      <xdr:colOff>476249</xdr:colOff>
      <xdr:row>10</xdr:row>
      <xdr:rowOff>67235</xdr:rowOff>
    </xdr:from>
    <xdr:to>
      <xdr:col>18</xdr:col>
      <xdr:colOff>122704</xdr:colOff>
      <xdr:row>11</xdr:row>
      <xdr:rowOff>16809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20F40664-D874-47A9-83E6-585E994B6ADD}"/>
            </a:ext>
          </a:extLst>
        </xdr:cNvPr>
        <xdr:cNvSpPr txBox="1"/>
      </xdr:nvSpPr>
      <xdr:spPr>
        <a:xfrm>
          <a:off x="13407837" y="2117911"/>
          <a:ext cx="856691" cy="1961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/>
            <a:t>COBRTURA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44FCF-C911-4A14-9A10-AABAFBDE9E69}">
  <dimension ref="A6:E38"/>
  <sheetViews>
    <sheetView showGridLines="0" tabSelected="1" topLeftCell="A4" zoomScale="85" zoomScaleNormal="85" workbookViewId="0">
      <selection activeCell="AF15" sqref="AF15"/>
    </sheetView>
  </sheetViews>
  <sheetFormatPr defaultRowHeight="15" x14ac:dyDescent="0.25"/>
  <cols>
    <col min="1" max="1" width="9.140625" style="135"/>
    <col min="2" max="2" width="17.28515625" style="1" customWidth="1"/>
    <col min="3" max="3" width="20.42578125" style="3" customWidth="1"/>
    <col min="4" max="4" width="17.5703125" style="3" customWidth="1"/>
    <col min="5" max="5" width="29.5703125" style="3" customWidth="1"/>
  </cols>
  <sheetData>
    <row r="6" spans="2:5" x14ac:dyDescent="0.25">
      <c r="D6" s="3" t="s">
        <v>100</v>
      </c>
      <c r="E6" s="3" t="s">
        <v>99</v>
      </c>
    </row>
    <row r="7" spans="2:5" ht="15.75" thickBot="1" x14ac:dyDescent="0.3"/>
    <row r="8" spans="2:5" ht="16.5" thickBot="1" x14ac:dyDescent="0.3">
      <c r="B8" s="127">
        <v>1</v>
      </c>
      <c r="C8" s="128">
        <v>2</v>
      </c>
      <c r="D8" s="128">
        <v>3</v>
      </c>
      <c r="E8" s="129">
        <v>4</v>
      </c>
    </row>
    <row r="9" spans="2:5" ht="20.100000000000001" customHeight="1" x14ac:dyDescent="0.25">
      <c r="B9" s="155" t="s">
        <v>29</v>
      </c>
      <c r="C9" s="158" t="s">
        <v>63</v>
      </c>
      <c r="D9" s="164" t="s">
        <v>30</v>
      </c>
      <c r="E9" s="5" t="s">
        <v>265</v>
      </c>
    </row>
    <row r="10" spans="2:5" ht="20.100000000000001" customHeight="1" x14ac:dyDescent="0.25">
      <c r="B10" s="156"/>
      <c r="C10" s="159"/>
      <c r="D10" s="165"/>
      <c r="E10" s="6" t="s">
        <v>266</v>
      </c>
    </row>
    <row r="11" spans="2:5" ht="20.100000000000001" customHeight="1" x14ac:dyDescent="0.25">
      <c r="B11" s="156"/>
      <c r="C11" s="159"/>
      <c r="D11" s="150" t="s">
        <v>31</v>
      </c>
      <c r="E11" s="7" t="s">
        <v>32</v>
      </c>
    </row>
    <row r="12" spans="2:5" ht="20.100000000000001" customHeight="1" x14ac:dyDescent="0.25">
      <c r="B12" s="156"/>
      <c r="C12" s="159"/>
      <c r="D12" s="166"/>
      <c r="E12" s="8" t="s">
        <v>34</v>
      </c>
    </row>
    <row r="13" spans="2:5" ht="20.100000000000001" customHeight="1" x14ac:dyDescent="0.25">
      <c r="B13" s="156"/>
      <c r="C13" s="159"/>
      <c r="D13" s="166"/>
      <c r="E13" s="8" t="s">
        <v>35</v>
      </c>
    </row>
    <row r="14" spans="2:5" ht="20.100000000000001" customHeight="1" x14ac:dyDescent="0.25">
      <c r="B14" s="156"/>
      <c r="C14" s="159"/>
      <c r="D14" s="166"/>
      <c r="E14" s="8" t="s">
        <v>36</v>
      </c>
    </row>
    <row r="15" spans="2:5" ht="20.100000000000001" customHeight="1" x14ac:dyDescent="0.25">
      <c r="B15" s="156"/>
      <c r="C15" s="159"/>
      <c r="D15" s="165"/>
      <c r="E15" s="6" t="s">
        <v>41</v>
      </c>
    </row>
    <row r="16" spans="2:5" ht="20.100000000000001" customHeight="1" x14ac:dyDescent="0.25">
      <c r="B16" s="156"/>
      <c r="C16" s="159"/>
      <c r="D16" s="150" t="s">
        <v>33</v>
      </c>
      <c r="E16" s="7" t="s">
        <v>37</v>
      </c>
    </row>
    <row r="17" spans="2:5" ht="20.100000000000001" customHeight="1" x14ac:dyDescent="0.25">
      <c r="B17" s="156"/>
      <c r="C17" s="159"/>
      <c r="D17" s="166"/>
      <c r="E17" s="8" t="s">
        <v>38</v>
      </c>
    </row>
    <row r="18" spans="2:5" ht="20.100000000000001" customHeight="1" x14ac:dyDescent="0.25">
      <c r="B18" s="156"/>
      <c r="C18" s="159"/>
      <c r="D18" s="166"/>
      <c r="E18" s="8" t="s">
        <v>39</v>
      </c>
    </row>
    <row r="19" spans="2:5" ht="20.100000000000001" customHeight="1" x14ac:dyDescent="0.25">
      <c r="B19" s="156"/>
      <c r="C19" s="159"/>
      <c r="D19" s="166"/>
      <c r="E19" s="8" t="s">
        <v>40</v>
      </c>
    </row>
    <row r="20" spans="2:5" ht="20.100000000000001" customHeight="1" x14ac:dyDescent="0.25">
      <c r="B20" s="156"/>
      <c r="C20" s="159"/>
      <c r="D20" s="165"/>
      <c r="E20" s="6" t="s">
        <v>42</v>
      </c>
    </row>
    <row r="21" spans="2:5" ht="20.100000000000001" customHeight="1" x14ac:dyDescent="0.25">
      <c r="B21" s="156"/>
      <c r="C21" s="159"/>
      <c r="D21" s="150" t="s">
        <v>43</v>
      </c>
      <c r="E21" s="7" t="s">
        <v>44</v>
      </c>
    </row>
    <row r="22" spans="2:5" ht="20.100000000000001" customHeight="1" x14ac:dyDescent="0.25">
      <c r="B22" s="156"/>
      <c r="C22" s="159"/>
      <c r="D22" s="166"/>
      <c r="E22" s="8" t="s">
        <v>45</v>
      </c>
    </row>
    <row r="23" spans="2:5" ht="20.100000000000001" customHeight="1" x14ac:dyDescent="0.25">
      <c r="B23" s="156"/>
      <c r="C23" s="159"/>
      <c r="D23" s="166"/>
      <c r="E23" s="8" t="s">
        <v>46</v>
      </c>
    </row>
    <row r="24" spans="2:5" ht="20.100000000000001" customHeight="1" x14ac:dyDescent="0.25">
      <c r="B24" s="156"/>
      <c r="C24" s="159"/>
      <c r="D24" s="166"/>
      <c r="E24" s="8" t="s">
        <v>47</v>
      </c>
    </row>
    <row r="25" spans="2:5" ht="20.100000000000001" customHeight="1" x14ac:dyDescent="0.25">
      <c r="B25" s="156"/>
      <c r="C25" s="159"/>
      <c r="D25" s="165"/>
      <c r="E25" s="6" t="s">
        <v>97</v>
      </c>
    </row>
    <row r="26" spans="2:5" ht="20.100000000000001" customHeight="1" x14ac:dyDescent="0.25">
      <c r="B26" s="156"/>
      <c r="C26" s="159"/>
      <c r="D26" s="150" t="s">
        <v>48</v>
      </c>
      <c r="E26" s="7" t="s">
        <v>49</v>
      </c>
    </row>
    <row r="27" spans="2:5" ht="20.100000000000001" customHeight="1" x14ac:dyDescent="0.25">
      <c r="B27" s="156"/>
      <c r="C27" s="159"/>
      <c r="D27" s="166"/>
      <c r="E27" s="8" t="s">
        <v>50</v>
      </c>
    </row>
    <row r="28" spans="2:5" ht="20.100000000000001" customHeight="1" x14ac:dyDescent="0.25">
      <c r="B28" s="156"/>
      <c r="C28" s="159"/>
      <c r="D28" s="166"/>
      <c r="E28" s="8" t="s">
        <v>51</v>
      </c>
    </row>
    <row r="29" spans="2:5" ht="20.100000000000001" customHeight="1" x14ac:dyDescent="0.25">
      <c r="B29" s="156"/>
      <c r="C29" s="159"/>
      <c r="D29" s="166"/>
      <c r="E29" s="8" t="s">
        <v>52</v>
      </c>
    </row>
    <row r="30" spans="2:5" ht="20.100000000000001" customHeight="1" x14ac:dyDescent="0.25">
      <c r="B30" s="156"/>
      <c r="C30" s="159"/>
      <c r="D30" s="165"/>
      <c r="E30" s="6" t="s">
        <v>98</v>
      </c>
    </row>
    <row r="31" spans="2:5" ht="20.100000000000001" customHeight="1" x14ac:dyDescent="0.25">
      <c r="B31" s="156"/>
      <c r="C31" s="159"/>
      <c r="D31" s="150" t="s">
        <v>53</v>
      </c>
      <c r="E31" s="7" t="s">
        <v>265</v>
      </c>
    </row>
    <row r="32" spans="2:5" ht="20.100000000000001" customHeight="1" thickBot="1" x14ac:dyDescent="0.3">
      <c r="B32" s="156"/>
      <c r="C32" s="160"/>
      <c r="D32" s="151"/>
      <c r="E32" s="9" t="s">
        <v>266</v>
      </c>
    </row>
    <row r="33" spans="2:5" ht="20.100000000000001" customHeight="1" x14ac:dyDescent="0.25">
      <c r="B33" s="156"/>
      <c r="C33" s="161" t="s">
        <v>54</v>
      </c>
      <c r="D33" s="152" t="s">
        <v>56</v>
      </c>
      <c r="E33" s="120" t="s">
        <v>55</v>
      </c>
    </row>
    <row r="34" spans="2:5" ht="20.100000000000001" customHeight="1" x14ac:dyDescent="0.25">
      <c r="B34" s="156"/>
      <c r="C34" s="162"/>
      <c r="D34" s="153"/>
      <c r="E34" s="121" t="s">
        <v>57</v>
      </c>
    </row>
    <row r="35" spans="2:5" ht="20.100000000000001" customHeight="1" x14ac:dyDescent="0.25">
      <c r="B35" s="156"/>
      <c r="C35" s="162"/>
      <c r="D35" s="122" t="s">
        <v>64</v>
      </c>
      <c r="E35" s="123" t="s">
        <v>58</v>
      </c>
    </row>
    <row r="36" spans="2:5" ht="20.100000000000001" customHeight="1" x14ac:dyDescent="0.25">
      <c r="B36" s="156"/>
      <c r="C36" s="162"/>
      <c r="D36" s="154" t="s">
        <v>60</v>
      </c>
      <c r="E36" s="124" t="s">
        <v>59</v>
      </c>
    </row>
    <row r="37" spans="2:5" ht="20.100000000000001" customHeight="1" x14ac:dyDescent="0.25">
      <c r="B37" s="156"/>
      <c r="C37" s="162"/>
      <c r="D37" s="153"/>
      <c r="E37" s="121" t="s">
        <v>61</v>
      </c>
    </row>
    <row r="38" spans="2:5" ht="20.100000000000001" customHeight="1" thickBot="1" x14ac:dyDescent="0.3">
      <c r="B38" s="157"/>
      <c r="C38" s="163"/>
      <c r="D38" s="125" t="s">
        <v>65</v>
      </c>
      <c r="E38" s="126" t="s">
        <v>62</v>
      </c>
    </row>
  </sheetData>
  <mergeCells count="11">
    <mergeCell ref="D31:D32"/>
    <mergeCell ref="D33:D34"/>
    <mergeCell ref="D36:D37"/>
    <mergeCell ref="B9:B38"/>
    <mergeCell ref="C9:C32"/>
    <mergeCell ref="C33:C38"/>
    <mergeCell ref="D9:D10"/>
    <mergeCell ref="D11:D15"/>
    <mergeCell ref="D16:D20"/>
    <mergeCell ref="D21:D25"/>
    <mergeCell ref="D26:D30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14EBE-A7D9-4A36-9D79-E02CCFF8C456}">
  <dimension ref="B1:U61"/>
  <sheetViews>
    <sheetView showGridLines="0" zoomScaleNormal="100" workbookViewId="0">
      <selection activeCell="H68" sqref="H68"/>
    </sheetView>
  </sheetViews>
  <sheetFormatPr defaultRowHeight="15" outlineLevelRow="2" x14ac:dyDescent="0.25"/>
  <cols>
    <col min="2" max="2" width="40.7109375" style="142" customWidth="1"/>
    <col min="3" max="3" width="2.7109375" style="142" customWidth="1"/>
    <col min="4" max="4" width="40.7109375" style="142" customWidth="1"/>
    <col min="5" max="5" width="2.7109375" style="142" customWidth="1"/>
    <col min="6" max="6" width="40.7109375" style="142" customWidth="1"/>
    <col min="7" max="7" width="2.7109375" style="142" customWidth="1"/>
    <col min="8" max="8" width="40.7109375" style="142" customWidth="1"/>
    <col min="9" max="9" width="2.7109375" style="142" customWidth="1"/>
    <col min="10" max="10" width="40.7109375" style="142" customWidth="1"/>
  </cols>
  <sheetData>
    <row r="1" spans="2:21" s="137" customFormat="1" ht="13.5" customHeight="1" x14ac:dyDescent="0.25">
      <c r="B1" s="140"/>
      <c r="C1" s="140"/>
      <c r="D1" s="140"/>
      <c r="E1" s="140"/>
      <c r="F1" s="140"/>
      <c r="G1" s="140"/>
      <c r="H1" s="140"/>
      <c r="I1" s="140"/>
      <c r="J1" s="140"/>
    </row>
    <row r="2" spans="2:21" s="137" customFormat="1" x14ac:dyDescent="0.25">
      <c r="B2" s="171" t="s">
        <v>234</v>
      </c>
      <c r="C2" s="141"/>
      <c r="D2" s="173" t="s">
        <v>235</v>
      </c>
      <c r="E2" s="141"/>
      <c r="F2" s="175" t="s">
        <v>236</v>
      </c>
      <c r="G2" s="141"/>
      <c r="H2" s="177" t="s">
        <v>237</v>
      </c>
      <c r="I2" s="141"/>
      <c r="J2" s="179" t="s">
        <v>238</v>
      </c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</row>
    <row r="3" spans="2:21" s="137" customFormat="1" x14ac:dyDescent="0.25">
      <c r="B3" s="172"/>
      <c r="C3" s="143"/>
      <c r="D3" s="174"/>
      <c r="E3" s="143"/>
      <c r="F3" s="176"/>
      <c r="G3" s="143"/>
      <c r="H3" s="178"/>
      <c r="I3" s="143"/>
      <c r="J3" s="180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8"/>
    </row>
    <row r="4" spans="2:21" s="137" customFormat="1" hidden="1" outlineLevel="1" x14ac:dyDescent="0.25">
      <c r="B4" s="144" t="s">
        <v>175</v>
      </c>
      <c r="C4" s="140"/>
      <c r="D4" s="144" t="s">
        <v>214</v>
      </c>
      <c r="E4" s="140"/>
      <c r="F4" s="144" t="s">
        <v>178</v>
      </c>
      <c r="G4" s="140"/>
      <c r="H4" s="144" t="s">
        <v>215</v>
      </c>
      <c r="I4" s="140"/>
      <c r="J4" s="144" t="s">
        <v>172</v>
      </c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8"/>
    </row>
    <row r="5" spans="2:21" s="137" customFormat="1" hidden="1" outlineLevel="1" x14ac:dyDescent="0.25">
      <c r="B5" s="144" t="s">
        <v>176</v>
      </c>
      <c r="C5" s="140"/>
      <c r="D5" s="144" t="s">
        <v>167</v>
      </c>
      <c r="E5" s="140"/>
      <c r="F5" s="144" t="s">
        <v>177</v>
      </c>
      <c r="G5" s="140"/>
      <c r="H5" s="144" t="s">
        <v>216</v>
      </c>
      <c r="I5" s="140"/>
      <c r="J5" s="144" t="s">
        <v>174</v>
      </c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</row>
    <row r="6" spans="2:21" s="137" customFormat="1" hidden="1" outlineLevel="1" x14ac:dyDescent="0.25">
      <c r="B6" s="144"/>
      <c r="C6" s="141"/>
      <c r="D6" s="144" t="s">
        <v>168</v>
      </c>
      <c r="E6" s="141"/>
      <c r="F6" s="144" t="s">
        <v>180</v>
      </c>
      <c r="G6" s="141"/>
      <c r="H6" s="144" t="s">
        <v>219</v>
      </c>
      <c r="I6" s="141"/>
      <c r="J6" s="144" t="s">
        <v>224</v>
      </c>
    </row>
    <row r="7" spans="2:21" s="137" customFormat="1" hidden="1" outlineLevel="1" x14ac:dyDescent="0.25">
      <c r="B7" s="145"/>
      <c r="C7" s="140"/>
      <c r="D7" s="145" t="s">
        <v>169</v>
      </c>
      <c r="E7" s="140"/>
      <c r="F7" s="145" t="s">
        <v>179</v>
      </c>
      <c r="G7" s="140"/>
      <c r="H7" s="145" t="s">
        <v>220</v>
      </c>
      <c r="I7" s="140"/>
      <c r="J7" s="145" t="s">
        <v>223</v>
      </c>
    </row>
    <row r="8" spans="2:21" s="137" customFormat="1" hidden="1" outlineLevel="1" x14ac:dyDescent="0.25">
      <c r="B8" s="145"/>
      <c r="C8" s="140"/>
      <c r="D8" s="145"/>
      <c r="E8" s="140"/>
      <c r="F8" s="145" t="s">
        <v>170</v>
      </c>
      <c r="G8" s="140"/>
      <c r="H8" s="145" t="s">
        <v>217</v>
      </c>
      <c r="I8" s="140"/>
      <c r="J8" s="145" t="s">
        <v>222</v>
      </c>
    </row>
    <row r="9" spans="2:21" s="137" customFormat="1" hidden="1" outlineLevel="1" x14ac:dyDescent="0.25">
      <c r="B9" s="145"/>
      <c r="C9" s="140"/>
      <c r="D9" s="145"/>
      <c r="E9" s="140"/>
      <c r="F9" s="145" t="s">
        <v>171</v>
      </c>
      <c r="G9" s="140"/>
      <c r="H9" s="145" t="s">
        <v>218</v>
      </c>
      <c r="I9" s="140"/>
      <c r="J9" s="145" t="s">
        <v>221</v>
      </c>
    </row>
    <row r="10" spans="2:21" hidden="1" outlineLevel="1" x14ac:dyDescent="0.25">
      <c r="B10" s="146"/>
      <c r="C10" s="140"/>
      <c r="D10" s="146"/>
      <c r="E10" s="140"/>
      <c r="F10" s="146" t="s">
        <v>231</v>
      </c>
      <c r="G10" s="140"/>
      <c r="H10" s="146"/>
      <c r="I10" s="140"/>
      <c r="J10" s="146" t="s">
        <v>173</v>
      </c>
    </row>
    <row r="11" spans="2:21" s="135" customFormat="1" collapsed="1" x14ac:dyDescent="0.25">
      <c r="B11" s="140"/>
      <c r="C11" s="140"/>
      <c r="D11" s="140"/>
      <c r="E11" s="140"/>
      <c r="F11" s="140"/>
      <c r="G11" s="140"/>
      <c r="H11" s="140"/>
      <c r="I11" s="140"/>
      <c r="J11" s="140"/>
    </row>
    <row r="12" spans="2:21" s="137" customFormat="1" ht="15" customHeight="1" x14ac:dyDescent="0.25">
      <c r="B12" s="195" t="s">
        <v>239</v>
      </c>
      <c r="C12" s="141"/>
      <c r="D12" s="197" t="s">
        <v>240</v>
      </c>
      <c r="E12" s="141"/>
      <c r="F12" s="199" t="s">
        <v>241</v>
      </c>
      <c r="G12" s="141"/>
      <c r="H12" s="181" t="s">
        <v>242</v>
      </c>
      <c r="I12" s="141"/>
      <c r="J12" s="183" t="s">
        <v>243</v>
      </c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</row>
    <row r="13" spans="2:21" s="137" customFormat="1" x14ac:dyDescent="0.25">
      <c r="B13" s="196"/>
      <c r="C13" s="143"/>
      <c r="D13" s="198"/>
      <c r="E13" s="143"/>
      <c r="F13" s="200"/>
      <c r="G13" s="143"/>
      <c r="H13" s="182"/>
      <c r="I13" s="143"/>
      <c r="J13" s="184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8"/>
    </row>
    <row r="14" spans="2:21" s="137" customFormat="1" hidden="1" outlineLevel="1" x14ac:dyDescent="0.25">
      <c r="B14" s="147" t="s">
        <v>107</v>
      </c>
      <c r="C14" s="140"/>
      <c r="D14" s="147" t="s">
        <v>180</v>
      </c>
      <c r="E14" s="140"/>
      <c r="F14" s="147" t="s">
        <v>212</v>
      </c>
      <c r="G14" s="140"/>
      <c r="H14" s="147" t="s">
        <v>127</v>
      </c>
      <c r="I14" s="140"/>
      <c r="J14" s="147" t="s">
        <v>133</v>
      </c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8"/>
    </row>
    <row r="15" spans="2:21" s="137" customFormat="1" hidden="1" outlineLevel="1" x14ac:dyDescent="0.25">
      <c r="B15" s="144" t="s">
        <v>226</v>
      </c>
      <c r="C15" s="140"/>
      <c r="D15" s="144" t="s">
        <v>181</v>
      </c>
      <c r="E15" s="140"/>
      <c r="F15" s="144" t="s">
        <v>119</v>
      </c>
      <c r="G15" s="140"/>
      <c r="H15" s="144" t="s">
        <v>128</v>
      </c>
      <c r="I15" s="140"/>
      <c r="J15" s="144" t="s">
        <v>134</v>
      </c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8"/>
    </row>
    <row r="16" spans="2:21" s="137" customFormat="1" hidden="1" outlineLevel="1" x14ac:dyDescent="0.25">
      <c r="B16" s="144" t="s">
        <v>225</v>
      </c>
      <c r="C16" s="140"/>
      <c r="D16" s="144" t="s">
        <v>114</v>
      </c>
      <c r="E16" s="140"/>
      <c r="F16" s="144" t="s">
        <v>120</v>
      </c>
      <c r="G16" s="140"/>
      <c r="H16" s="144" t="s">
        <v>132</v>
      </c>
      <c r="I16" s="140"/>
      <c r="J16" s="144" t="s">
        <v>135</v>
      </c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</row>
    <row r="17" spans="2:10" s="137" customFormat="1" hidden="1" outlineLevel="1" x14ac:dyDescent="0.25">
      <c r="B17" s="145" t="s">
        <v>108</v>
      </c>
      <c r="C17" s="141"/>
      <c r="D17" s="145" t="s">
        <v>118</v>
      </c>
      <c r="E17" s="141"/>
      <c r="F17" s="145" t="s">
        <v>121</v>
      </c>
      <c r="G17" s="141"/>
      <c r="H17" s="145" t="s">
        <v>129</v>
      </c>
      <c r="I17" s="141"/>
      <c r="J17" s="145" t="s">
        <v>136</v>
      </c>
    </row>
    <row r="18" spans="2:10" s="137" customFormat="1" hidden="1" outlineLevel="1" x14ac:dyDescent="0.25">
      <c r="B18" s="145" t="s">
        <v>109</v>
      </c>
      <c r="C18" s="140"/>
      <c r="D18" s="145" t="s">
        <v>115</v>
      </c>
      <c r="E18" s="140"/>
      <c r="F18" s="145" t="s">
        <v>122</v>
      </c>
      <c r="G18" s="140"/>
      <c r="H18" s="145" t="s">
        <v>130</v>
      </c>
      <c r="I18" s="140"/>
      <c r="J18" s="145" t="s">
        <v>137</v>
      </c>
    </row>
    <row r="19" spans="2:10" s="137" customFormat="1" hidden="1" outlineLevel="1" x14ac:dyDescent="0.25">
      <c r="B19" s="145" t="s">
        <v>110</v>
      </c>
      <c r="C19" s="140"/>
      <c r="D19" s="145" t="s">
        <v>229</v>
      </c>
      <c r="E19" s="140"/>
      <c r="F19" s="145" t="s">
        <v>123</v>
      </c>
      <c r="G19" s="140"/>
      <c r="H19" s="145" t="s">
        <v>4</v>
      </c>
      <c r="I19" s="140"/>
      <c r="J19" s="145"/>
    </row>
    <row r="20" spans="2:10" s="137" customFormat="1" hidden="1" outlineLevel="1" x14ac:dyDescent="0.25">
      <c r="B20" s="145" t="s">
        <v>111</v>
      </c>
      <c r="C20" s="140"/>
      <c r="D20" s="145" t="s">
        <v>116</v>
      </c>
      <c r="E20" s="140"/>
      <c r="F20" s="145" t="s">
        <v>124</v>
      </c>
      <c r="G20" s="140"/>
      <c r="H20" s="145" t="s">
        <v>131</v>
      </c>
      <c r="I20" s="140"/>
      <c r="J20" s="145"/>
    </row>
    <row r="21" spans="2:10" hidden="1" outlineLevel="1" x14ac:dyDescent="0.25">
      <c r="B21" s="145" t="s">
        <v>227</v>
      </c>
      <c r="C21" s="140"/>
      <c r="D21" s="145" t="s">
        <v>117</v>
      </c>
      <c r="E21" s="140"/>
      <c r="F21" s="145" t="s">
        <v>125</v>
      </c>
      <c r="G21" s="140"/>
      <c r="H21" s="145"/>
      <c r="I21" s="140"/>
      <c r="J21" s="145"/>
    </row>
    <row r="22" spans="2:10" hidden="1" outlineLevel="1" x14ac:dyDescent="0.25">
      <c r="B22" s="145" t="s">
        <v>112</v>
      </c>
      <c r="D22" s="145" t="s">
        <v>228</v>
      </c>
      <c r="F22" s="145" t="s">
        <v>126</v>
      </c>
      <c r="H22" s="145"/>
      <c r="J22" s="145"/>
    </row>
    <row r="23" spans="2:10" hidden="1" outlineLevel="1" x14ac:dyDescent="0.25">
      <c r="B23" s="146" t="s">
        <v>113</v>
      </c>
      <c r="D23" s="146"/>
      <c r="F23" s="146"/>
      <c r="H23" s="146"/>
      <c r="J23" s="146"/>
    </row>
    <row r="24" spans="2:10" collapsed="1" x14ac:dyDescent="0.25"/>
    <row r="25" spans="2:10" x14ac:dyDescent="0.25">
      <c r="B25" s="185" t="s">
        <v>244</v>
      </c>
      <c r="D25" s="193" t="s">
        <v>245</v>
      </c>
      <c r="F25" s="191" t="s">
        <v>246</v>
      </c>
      <c r="H25" s="189" t="s">
        <v>247</v>
      </c>
      <c r="J25" s="187" t="s">
        <v>248</v>
      </c>
    </row>
    <row r="26" spans="2:10" s="135" customFormat="1" x14ac:dyDescent="0.25">
      <c r="B26" s="186"/>
      <c r="C26" s="142"/>
      <c r="D26" s="194"/>
      <c r="E26" s="142"/>
      <c r="F26" s="192"/>
      <c r="G26" s="142"/>
      <c r="H26" s="190"/>
      <c r="I26" s="142"/>
      <c r="J26" s="188"/>
    </row>
    <row r="27" spans="2:10" hidden="1" outlineLevel="2" x14ac:dyDescent="0.25">
      <c r="B27" s="147" t="s">
        <v>138</v>
      </c>
      <c r="D27" s="147" t="s">
        <v>154</v>
      </c>
      <c r="F27" s="147" t="s">
        <v>158</v>
      </c>
      <c r="H27" s="147" t="s">
        <v>162</v>
      </c>
      <c r="J27" s="147" t="s">
        <v>182</v>
      </c>
    </row>
    <row r="28" spans="2:10" hidden="1" outlineLevel="2" x14ac:dyDescent="0.25">
      <c r="B28" s="144" t="s">
        <v>139</v>
      </c>
      <c r="D28" s="144" t="s">
        <v>151</v>
      </c>
      <c r="F28" s="144" t="s">
        <v>159</v>
      </c>
      <c r="H28" s="144"/>
      <c r="J28" s="144" t="s">
        <v>183</v>
      </c>
    </row>
    <row r="29" spans="2:10" hidden="1" outlineLevel="2" x14ac:dyDescent="0.25">
      <c r="B29" s="144" t="s">
        <v>140</v>
      </c>
      <c r="D29" s="144" t="s">
        <v>152</v>
      </c>
      <c r="F29" s="144" t="s">
        <v>160</v>
      </c>
      <c r="H29" s="144"/>
      <c r="J29" s="144"/>
    </row>
    <row r="30" spans="2:10" hidden="1" outlineLevel="2" x14ac:dyDescent="0.25">
      <c r="B30" s="145" t="s">
        <v>141</v>
      </c>
      <c r="D30" s="145" t="s">
        <v>153</v>
      </c>
      <c r="F30" s="145"/>
      <c r="H30" s="145"/>
      <c r="J30" s="145"/>
    </row>
    <row r="31" spans="2:10" hidden="1" outlineLevel="2" x14ac:dyDescent="0.25">
      <c r="B31" s="145" t="s">
        <v>142</v>
      </c>
      <c r="D31" s="145" t="s">
        <v>161</v>
      </c>
      <c r="F31" s="145"/>
      <c r="H31" s="145"/>
      <c r="J31" s="145"/>
    </row>
    <row r="32" spans="2:10" hidden="1" outlineLevel="2" x14ac:dyDescent="0.25">
      <c r="B32" s="146" t="s">
        <v>143</v>
      </c>
      <c r="D32" s="146"/>
      <c r="F32" s="146"/>
      <c r="H32" s="146"/>
      <c r="J32" s="146"/>
    </row>
    <row r="33" spans="2:10" collapsed="1" x14ac:dyDescent="0.25"/>
    <row r="34" spans="2:10" x14ac:dyDescent="0.25">
      <c r="B34" s="201" t="s">
        <v>249</v>
      </c>
      <c r="D34" s="209" t="s">
        <v>250</v>
      </c>
      <c r="F34" s="207" t="s">
        <v>251</v>
      </c>
      <c r="H34" s="205" t="s">
        <v>252</v>
      </c>
      <c r="J34" s="203" t="s">
        <v>253</v>
      </c>
    </row>
    <row r="35" spans="2:10" s="135" customFormat="1" x14ac:dyDescent="0.25">
      <c r="B35" s="202"/>
      <c r="C35" s="142"/>
      <c r="D35" s="210"/>
      <c r="E35" s="142"/>
      <c r="F35" s="208"/>
      <c r="G35" s="142"/>
      <c r="H35" s="206"/>
      <c r="I35" s="142"/>
      <c r="J35" s="204"/>
    </row>
    <row r="36" spans="2:10" hidden="1" outlineLevel="1" x14ac:dyDescent="0.25">
      <c r="B36" s="148" t="s">
        <v>133</v>
      </c>
      <c r="D36" s="147" t="s">
        <v>189</v>
      </c>
      <c r="F36" s="147" t="s">
        <v>197</v>
      </c>
      <c r="H36" s="147" t="s">
        <v>184</v>
      </c>
      <c r="J36" s="147" t="s">
        <v>186</v>
      </c>
    </row>
    <row r="37" spans="2:10" hidden="1" outlineLevel="1" x14ac:dyDescent="0.25">
      <c r="B37" s="144" t="s">
        <v>136</v>
      </c>
      <c r="D37" s="144" t="s">
        <v>190</v>
      </c>
      <c r="F37" s="144" t="s">
        <v>198</v>
      </c>
      <c r="H37" s="144" t="s">
        <v>185</v>
      </c>
      <c r="J37" s="144" t="s">
        <v>187</v>
      </c>
    </row>
    <row r="38" spans="2:10" hidden="1" outlineLevel="1" x14ac:dyDescent="0.25">
      <c r="B38" s="144" t="s">
        <v>137</v>
      </c>
      <c r="D38" s="144"/>
      <c r="F38" s="144" t="s">
        <v>199</v>
      </c>
      <c r="H38" s="144" t="s">
        <v>211</v>
      </c>
      <c r="J38" s="144" t="s">
        <v>188</v>
      </c>
    </row>
    <row r="39" spans="2:10" hidden="1" outlineLevel="1" x14ac:dyDescent="0.25">
      <c r="B39" s="146"/>
      <c r="D39" s="146"/>
      <c r="F39" s="146"/>
      <c r="H39" s="146"/>
      <c r="J39" s="146"/>
    </row>
    <row r="40" spans="2:10" s="135" customFormat="1" collapsed="1" x14ac:dyDescent="0.25">
      <c r="B40" s="142"/>
      <c r="C40" s="142"/>
      <c r="D40" s="142"/>
      <c r="E40" s="142"/>
      <c r="F40" s="142"/>
      <c r="G40" s="142"/>
      <c r="H40" s="142"/>
      <c r="I40" s="142"/>
      <c r="J40" s="142"/>
    </row>
    <row r="41" spans="2:10" x14ac:dyDescent="0.25">
      <c r="B41" s="211" t="s">
        <v>254</v>
      </c>
      <c r="D41" s="213" t="s">
        <v>255</v>
      </c>
      <c r="F41" s="215" t="s">
        <v>256</v>
      </c>
      <c r="H41" s="233" t="s">
        <v>257</v>
      </c>
      <c r="J41" s="217" t="s">
        <v>258</v>
      </c>
    </row>
    <row r="42" spans="2:10" x14ac:dyDescent="0.25">
      <c r="B42" s="212"/>
      <c r="D42" s="214"/>
      <c r="F42" s="216"/>
      <c r="H42" s="234"/>
      <c r="J42" s="218"/>
    </row>
    <row r="43" spans="2:10" hidden="1" outlineLevel="2" x14ac:dyDescent="0.25">
      <c r="B43" s="148" t="s">
        <v>155</v>
      </c>
      <c r="D43" s="148" t="s">
        <v>200</v>
      </c>
      <c r="F43" s="148" t="s">
        <v>203</v>
      </c>
      <c r="H43" s="148" t="s">
        <v>163</v>
      </c>
      <c r="J43" s="148" t="s">
        <v>24</v>
      </c>
    </row>
    <row r="44" spans="2:10" hidden="1" outlineLevel="2" x14ac:dyDescent="0.25">
      <c r="B44" s="144" t="s">
        <v>156</v>
      </c>
      <c r="D44" s="144" t="s">
        <v>201</v>
      </c>
      <c r="F44" s="144" t="s">
        <v>204</v>
      </c>
      <c r="H44" s="144" t="s">
        <v>164</v>
      </c>
      <c r="J44" s="144" t="s">
        <v>166</v>
      </c>
    </row>
    <row r="45" spans="2:10" hidden="1" outlineLevel="2" x14ac:dyDescent="0.25">
      <c r="B45" s="144" t="s">
        <v>157</v>
      </c>
      <c r="D45" s="144" t="s">
        <v>202</v>
      </c>
      <c r="F45" s="144" t="s">
        <v>205</v>
      </c>
      <c r="H45" s="144" t="s">
        <v>165</v>
      </c>
      <c r="J45" s="144"/>
    </row>
    <row r="46" spans="2:10" hidden="1" outlineLevel="2" x14ac:dyDescent="0.25">
      <c r="B46" s="144"/>
      <c r="D46" s="144"/>
      <c r="F46" s="144" t="s">
        <v>206</v>
      </c>
      <c r="H46" s="144"/>
      <c r="J46" s="144"/>
    </row>
    <row r="47" spans="2:10" hidden="1" outlineLevel="2" x14ac:dyDescent="0.25">
      <c r="B47" s="144"/>
      <c r="D47" s="144"/>
      <c r="F47" s="144" t="s">
        <v>207</v>
      </c>
      <c r="H47" s="144"/>
      <c r="J47" s="144"/>
    </row>
    <row r="48" spans="2:10" s="135" customFormat="1" hidden="1" outlineLevel="2" x14ac:dyDescent="0.25">
      <c r="B48" s="144"/>
      <c r="C48" s="142"/>
      <c r="D48" s="144"/>
      <c r="E48" s="142"/>
      <c r="F48" s="144"/>
      <c r="G48" s="142"/>
      <c r="H48" s="144"/>
      <c r="I48" s="142"/>
      <c r="J48" s="144"/>
    </row>
    <row r="49" spans="2:10" s="135" customFormat="1" hidden="1" outlineLevel="2" x14ac:dyDescent="0.25">
      <c r="B49" s="149"/>
      <c r="C49" s="142"/>
      <c r="D49" s="149"/>
      <c r="E49" s="142"/>
      <c r="F49" s="149"/>
      <c r="G49" s="142"/>
      <c r="H49" s="149"/>
      <c r="I49" s="142"/>
      <c r="J49" s="149"/>
    </row>
    <row r="50" spans="2:10" s="135" customFormat="1" collapsed="1" x14ac:dyDescent="0.25">
      <c r="B50" s="142"/>
      <c r="C50" s="142"/>
      <c r="D50" s="142"/>
      <c r="E50" s="142"/>
      <c r="F50" s="142"/>
      <c r="G50" s="142"/>
      <c r="H50" s="142"/>
      <c r="I50" s="142"/>
      <c r="J50" s="142"/>
    </row>
    <row r="51" spans="2:10" x14ac:dyDescent="0.25">
      <c r="B51" s="231" t="s">
        <v>259</v>
      </c>
      <c r="D51" s="215" t="s">
        <v>260</v>
      </c>
      <c r="F51" s="225" t="s">
        <v>261</v>
      </c>
      <c r="H51" s="229" t="s">
        <v>262</v>
      </c>
      <c r="J51" s="227" t="s">
        <v>263</v>
      </c>
    </row>
    <row r="52" spans="2:10" x14ac:dyDescent="0.25">
      <c r="B52" s="232"/>
      <c r="D52" s="216"/>
      <c r="F52" s="226"/>
      <c r="H52" s="230"/>
      <c r="J52" s="228"/>
    </row>
    <row r="53" spans="2:10" hidden="1" outlineLevel="1" x14ac:dyDescent="0.25">
      <c r="B53" s="148" t="s">
        <v>194</v>
      </c>
      <c r="D53" s="148" t="s">
        <v>210</v>
      </c>
      <c r="F53" s="148" t="s">
        <v>208</v>
      </c>
      <c r="H53" s="148" t="s">
        <v>144</v>
      </c>
      <c r="J53" s="148" t="s">
        <v>191</v>
      </c>
    </row>
    <row r="54" spans="2:10" hidden="1" outlineLevel="1" x14ac:dyDescent="0.25">
      <c r="B54" s="144" t="s">
        <v>196</v>
      </c>
      <c r="D54" s="144"/>
      <c r="F54" s="144" t="s">
        <v>209</v>
      </c>
      <c r="H54" s="144" t="s">
        <v>145</v>
      </c>
      <c r="J54" s="144" t="s">
        <v>192</v>
      </c>
    </row>
    <row r="55" spans="2:10" hidden="1" outlineLevel="1" x14ac:dyDescent="0.25">
      <c r="B55" s="144" t="s">
        <v>195</v>
      </c>
      <c r="D55" s="144"/>
      <c r="F55" s="144"/>
      <c r="H55" s="144" t="s">
        <v>146</v>
      </c>
      <c r="J55" s="144" t="s">
        <v>193</v>
      </c>
    </row>
    <row r="56" spans="2:10" hidden="1" outlineLevel="1" x14ac:dyDescent="0.25">
      <c r="B56" s="144"/>
      <c r="D56" s="144"/>
      <c r="F56" s="144"/>
      <c r="H56" s="144" t="s">
        <v>230</v>
      </c>
      <c r="J56" s="144"/>
    </row>
    <row r="57" spans="2:10" hidden="1" outlineLevel="1" x14ac:dyDescent="0.25">
      <c r="B57" s="144"/>
      <c r="D57" s="144"/>
      <c r="F57" s="144"/>
      <c r="H57" s="144" t="s">
        <v>147</v>
      </c>
      <c r="J57" s="144"/>
    </row>
    <row r="58" spans="2:10" s="135" customFormat="1" hidden="1" outlineLevel="1" x14ac:dyDescent="0.25">
      <c r="B58" s="144"/>
      <c r="C58" s="142"/>
      <c r="D58" s="144"/>
      <c r="E58" s="142"/>
      <c r="F58" s="144"/>
      <c r="G58" s="142"/>
      <c r="H58" s="144" t="s">
        <v>148</v>
      </c>
      <c r="I58" s="142"/>
      <c r="J58" s="144"/>
    </row>
    <row r="59" spans="2:10" hidden="1" outlineLevel="1" x14ac:dyDescent="0.25">
      <c r="B59" s="144"/>
      <c r="D59" s="144"/>
      <c r="F59" s="144"/>
      <c r="H59" s="144" t="s">
        <v>149</v>
      </c>
      <c r="J59" s="144"/>
    </row>
    <row r="60" spans="2:10" hidden="1" outlineLevel="1" x14ac:dyDescent="0.25">
      <c r="B60" s="149"/>
      <c r="D60" s="149"/>
      <c r="F60" s="149"/>
      <c r="H60" s="149" t="s">
        <v>150</v>
      </c>
      <c r="J60" s="149"/>
    </row>
    <row r="61" spans="2:10" collapsed="1" x14ac:dyDescent="0.25"/>
  </sheetData>
  <mergeCells count="30">
    <mergeCell ref="H51:H52"/>
    <mergeCell ref="J51:J52"/>
    <mergeCell ref="F51:F52"/>
    <mergeCell ref="B34:B35"/>
    <mergeCell ref="J34:J35"/>
    <mergeCell ref="H34:H35"/>
    <mergeCell ref="F34:F35"/>
    <mergeCell ref="D34:D35"/>
    <mergeCell ref="B41:B42"/>
    <mergeCell ref="D41:D42"/>
    <mergeCell ref="F41:F42"/>
    <mergeCell ref="J41:J42"/>
    <mergeCell ref="H41:H42"/>
    <mergeCell ref="D51:D52"/>
    <mergeCell ref="B51:B52"/>
    <mergeCell ref="H12:H13"/>
    <mergeCell ref="J12:J13"/>
    <mergeCell ref="B25:B26"/>
    <mergeCell ref="J25:J26"/>
    <mergeCell ref="H25:H26"/>
    <mergeCell ref="F25:F26"/>
    <mergeCell ref="D25:D26"/>
    <mergeCell ref="B12:B13"/>
    <mergeCell ref="D12:D13"/>
    <mergeCell ref="F12:F13"/>
    <mergeCell ref="B2:B3"/>
    <mergeCell ref="D2:D3"/>
    <mergeCell ref="F2:F3"/>
    <mergeCell ref="H2:H3"/>
    <mergeCell ref="J2:J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2C5D-24A3-43ED-A657-6825BBB9F450}">
  <dimension ref="A1:N31"/>
  <sheetViews>
    <sheetView zoomScale="85" zoomScaleNormal="85" workbookViewId="0">
      <selection activeCell="R11" sqref="R11"/>
    </sheetView>
  </sheetViews>
  <sheetFormatPr defaultRowHeight="15" x14ac:dyDescent="0.25"/>
  <cols>
    <col min="1" max="1" width="7.140625" customWidth="1"/>
    <col min="2" max="2" width="56.28515625" style="2" customWidth="1"/>
    <col min="3" max="4" width="5.7109375" style="1" customWidth="1"/>
    <col min="5" max="7" width="5.7109375" customWidth="1"/>
    <col min="8" max="8" width="8.42578125" customWidth="1"/>
    <col min="9" max="9" width="5.7109375" customWidth="1"/>
    <col min="10" max="11" width="5.7109375" style="135" customWidth="1"/>
    <col min="12" max="14" width="5.7109375" customWidth="1"/>
    <col min="15" max="15" width="9.140625" customWidth="1"/>
  </cols>
  <sheetData>
    <row r="1" spans="1:14" s="10" customFormat="1" ht="72" customHeight="1" x14ac:dyDescent="0.25">
      <c r="A1" s="167" t="s">
        <v>66</v>
      </c>
      <c r="B1" s="168"/>
      <c r="C1" s="117" t="s">
        <v>30</v>
      </c>
      <c r="D1" s="118" t="s">
        <v>31</v>
      </c>
      <c r="E1" s="118" t="s">
        <v>33</v>
      </c>
      <c r="F1" s="118" t="s">
        <v>43</v>
      </c>
      <c r="G1" s="118" t="s">
        <v>48</v>
      </c>
      <c r="H1" s="119" t="s">
        <v>53</v>
      </c>
      <c r="I1" s="117" t="s">
        <v>55</v>
      </c>
      <c r="J1" s="118" t="s">
        <v>57</v>
      </c>
      <c r="K1" s="118" t="s">
        <v>58</v>
      </c>
      <c r="L1" s="118" t="s">
        <v>59</v>
      </c>
      <c r="M1" s="118" t="s">
        <v>61</v>
      </c>
      <c r="N1" s="119" t="s">
        <v>62</v>
      </c>
    </row>
    <row r="2" spans="1:14" x14ac:dyDescent="0.25">
      <c r="A2" s="113">
        <v>1</v>
      </c>
      <c r="B2" s="114" t="s">
        <v>0</v>
      </c>
      <c r="C2" s="130"/>
      <c r="D2" s="131"/>
      <c r="E2" s="132"/>
      <c r="F2" s="132"/>
      <c r="G2" s="132"/>
      <c r="H2" s="133"/>
      <c r="I2" s="134"/>
      <c r="J2" s="241"/>
      <c r="K2" s="241"/>
      <c r="L2" s="132"/>
      <c r="M2" s="132"/>
      <c r="N2" s="133"/>
    </row>
    <row r="3" spans="1:14" x14ac:dyDescent="0.25">
      <c r="A3" s="108">
        <v>2</v>
      </c>
      <c r="B3" s="115" t="s">
        <v>1</v>
      </c>
      <c r="C3" s="107"/>
      <c r="D3" s="96"/>
      <c r="E3" s="98"/>
      <c r="F3" s="98"/>
      <c r="G3" s="98"/>
      <c r="H3" s="101"/>
      <c r="I3" s="100"/>
      <c r="J3" s="242"/>
      <c r="K3" s="242"/>
      <c r="L3" s="98"/>
      <c r="M3" s="98"/>
      <c r="N3" s="101"/>
    </row>
    <row r="4" spans="1:14" x14ac:dyDescent="0.25">
      <c r="A4" s="108">
        <v>3</v>
      </c>
      <c r="B4" s="115" t="s">
        <v>2</v>
      </c>
      <c r="C4" s="107"/>
      <c r="D4" s="96"/>
      <c r="E4" s="98"/>
      <c r="F4" s="98"/>
      <c r="G4" s="98"/>
      <c r="H4" s="101"/>
      <c r="I4" s="100"/>
      <c r="J4" s="242"/>
      <c r="K4" s="242"/>
      <c r="L4" s="98"/>
      <c r="M4" s="98"/>
      <c r="N4" s="101"/>
    </row>
    <row r="5" spans="1:14" x14ac:dyDescent="0.25">
      <c r="A5" s="108">
        <v>4</v>
      </c>
      <c r="B5" s="115" t="s">
        <v>3</v>
      </c>
      <c r="C5" s="107"/>
      <c r="D5" s="96"/>
      <c r="E5" s="98"/>
      <c r="F5" s="98"/>
      <c r="G5" s="98"/>
      <c r="H5" s="101"/>
      <c r="I5" s="100"/>
      <c r="J5" s="242"/>
      <c r="K5" s="242"/>
      <c r="L5" s="98"/>
      <c r="M5" s="98"/>
      <c r="N5" s="101"/>
    </row>
    <row r="6" spans="1:14" x14ac:dyDescent="0.25">
      <c r="A6" s="108">
        <v>5</v>
      </c>
      <c r="B6" s="115" t="s">
        <v>4</v>
      </c>
      <c r="C6" s="107"/>
      <c r="D6" s="96"/>
      <c r="E6" s="98"/>
      <c r="F6" s="98"/>
      <c r="G6" s="98"/>
      <c r="H6" s="101"/>
      <c r="I6" s="100"/>
      <c r="J6" s="242"/>
      <c r="K6" s="242"/>
      <c r="L6" s="98"/>
      <c r="M6" s="98"/>
      <c r="N6" s="101"/>
    </row>
    <row r="7" spans="1:14" x14ac:dyDescent="0.25">
      <c r="A7" s="108">
        <v>6</v>
      </c>
      <c r="B7" s="115" t="s">
        <v>5</v>
      </c>
      <c r="C7" s="108"/>
      <c r="D7" s="97"/>
      <c r="E7" s="99"/>
      <c r="F7" s="99"/>
      <c r="G7" s="99"/>
      <c r="H7" s="103"/>
      <c r="I7" s="100"/>
      <c r="J7" s="242"/>
      <c r="K7" s="242"/>
      <c r="L7" s="98"/>
      <c r="M7" s="98"/>
      <c r="N7" s="101"/>
    </row>
    <row r="8" spans="1:14" x14ac:dyDescent="0.25">
      <c r="A8" s="108">
        <v>7</v>
      </c>
      <c r="B8" s="115" t="s">
        <v>67</v>
      </c>
      <c r="C8" s="108"/>
      <c r="D8" s="97"/>
      <c r="E8" s="99"/>
      <c r="F8" s="99"/>
      <c r="G8" s="99"/>
      <c r="H8" s="101"/>
      <c r="I8" s="100"/>
      <c r="J8" s="242"/>
      <c r="K8" s="242"/>
      <c r="L8" s="98"/>
      <c r="M8" s="98"/>
      <c r="N8" s="101"/>
    </row>
    <row r="9" spans="1:14" x14ac:dyDescent="0.25">
      <c r="A9" s="108">
        <v>8</v>
      </c>
      <c r="B9" s="115" t="s">
        <v>7</v>
      </c>
      <c r="C9" s="108"/>
      <c r="D9" s="97"/>
      <c r="E9" s="99"/>
      <c r="F9" s="99"/>
      <c r="G9" s="99"/>
      <c r="H9" s="103"/>
      <c r="I9" s="100"/>
      <c r="J9" s="242"/>
      <c r="K9" s="242"/>
      <c r="L9" s="98"/>
      <c r="M9" s="98"/>
      <c r="N9" s="101"/>
    </row>
    <row r="10" spans="1:14" x14ac:dyDescent="0.25">
      <c r="A10" s="108">
        <v>9</v>
      </c>
      <c r="B10" s="115" t="s">
        <v>8</v>
      </c>
      <c r="C10" s="108"/>
      <c r="D10" s="97"/>
      <c r="E10" s="99"/>
      <c r="F10" s="99"/>
      <c r="G10" s="99"/>
      <c r="H10" s="101"/>
      <c r="I10" s="100"/>
      <c r="J10" s="242"/>
      <c r="K10" s="242"/>
      <c r="L10" s="98"/>
      <c r="M10" s="98"/>
      <c r="N10" s="101"/>
    </row>
    <row r="11" spans="1:14" x14ac:dyDescent="0.25">
      <c r="A11" s="108">
        <v>10</v>
      </c>
      <c r="B11" s="115" t="s">
        <v>9</v>
      </c>
      <c r="C11" s="108"/>
      <c r="D11" s="97"/>
      <c r="E11" s="99"/>
      <c r="F11" s="99"/>
      <c r="G11" s="99"/>
      <c r="H11" s="101"/>
      <c r="I11" s="100"/>
      <c r="J11" s="242"/>
      <c r="K11" s="242"/>
      <c r="L11" s="98"/>
      <c r="M11" s="98"/>
      <c r="N11" s="101"/>
    </row>
    <row r="12" spans="1:14" x14ac:dyDescent="0.25">
      <c r="A12" s="108">
        <v>11</v>
      </c>
      <c r="B12" s="115" t="s">
        <v>10</v>
      </c>
      <c r="C12" s="108"/>
      <c r="D12" s="97"/>
      <c r="E12" s="99"/>
      <c r="F12" s="99"/>
      <c r="G12" s="99"/>
      <c r="H12" s="101"/>
      <c r="I12" s="100"/>
      <c r="J12" s="242"/>
      <c r="K12" s="242"/>
      <c r="L12" s="98"/>
      <c r="M12" s="98"/>
      <c r="N12" s="101"/>
    </row>
    <row r="13" spans="1:14" x14ac:dyDescent="0.25">
      <c r="A13" s="108">
        <v>12</v>
      </c>
      <c r="B13" s="115" t="s">
        <v>11</v>
      </c>
      <c r="C13" s="108"/>
      <c r="D13" s="97"/>
      <c r="E13" s="99"/>
      <c r="F13" s="99"/>
      <c r="G13" s="99"/>
      <c r="H13" s="101"/>
      <c r="I13" s="100"/>
      <c r="J13" s="242"/>
      <c r="K13" s="242"/>
      <c r="L13" s="98"/>
      <c r="M13" s="98"/>
      <c r="N13" s="101"/>
    </row>
    <row r="14" spans="1:14" x14ac:dyDescent="0.25">
      <c r="A14" s="108">
        <v>13</v>
      </c>
      <c r="B14" s="115" t="s">
        <v>12</v>
      </c>
      <c r="C14" s="108"/>
      <c r="D14" s="97"/>
      <c r="E14" s="99"/>
      <c r="F14" s="99"/>
      <c r="G14" s="99"/>
      <c r="H14" s="101"/>
      <c r="I14" s="100"/>
      <c r="J14" s="242"/>
      <c r="K14" s="242"/>
      <c r="L14" s="98"/>
      <c r="M14" s="98"/>
      <c r="N14" s="101"/>
    </row>
    <row r="15" spans="1:14" x14ac:dyDescent="0.25">
      <c r="A15" s="108">
        <v>14</v>
      </c>
      <c r="B15" s="115" t="s">
        <v>13</v>
      </c>
      <c r="C15" s="108"/>
      <c r="D15" s="97"/>
      <c r="E15" s="99"/>
      <c r="F15" s="99"/>
      <c r="G15" s="99"/>
      <c r="H15" s="101"/>
      <c r="I15" s="100"/>
      <c r="J15" s="242"/>
      <c r="K15" s="242"/>
      <c r="L15" s="98"/>
      <c r="M15" s="98"/>
      <c r="N15" s="101"/>
    </row>
    <row r="16" spans="1:14" x14ac:dyDescent="0.25">
      <c r="A16" s="108">
        <v>15</v>
      </c>
      <c r="B16" s="115" t="s">
        <v>14</v>
      </c>
      <c r="C16" s="108"/>
      <c r="D16" s="97"/>
      <c r="E16" s="99"/>
      <c r="F16" s="99"/>
      <c r="G16" s="99"/>
      <c r="H16" s="101"/>
      <c r="I16" s="100"/>
      <c r="J16" s="242"/>
      <c r="K16" s="242"/>
      <c r="L16" s="98"/>
      <c r="M16" s="98"/>
      <c r="N16" s="101"/>
    </row>
    <row r="17" spans="1:14" x14ac:dyDescent="0.25">
      <c r="A17" s="108">
        <v>16</v>
      </c>
      <c r="B17" s="115" t="s">
        <v>15</v>
      </c>
      <c r="C17" s="108"/>
      <c r="D17" s="97"/>
      <c r="E17" s="99"/>
      <c r="F17" s="99"/>
      <c r="G17" s="99"/>
      <c r="H17" s="101"/>
      <c r="I17" s="100"/>
      <c r="J17" s="242"/>
      <c r="K17" s="242"/>
      <c r="L17" s="98"/>
      <c r="M17" s="98"/>
      <c r="N17" s="101"/>
    </row>
    <row r="18" spans="1:14" x14ac:dyDescent="0.25">
      <c r="A18" s="108">
        <v>17</v>
      </c>
      <c r="B18" s="115" t="s">
        <v>16</v>
      </c>
      <c r="C18" s="108"/>
      <c r="D18" s="97"/>
      <c r="E18" s="99"/>
      <c r="F18" s="99"/>
      <c r="G18" s="99"/>
      <c r="H18" s="101"/>
      <c r="I18" s="100"/>
      <c r="J18" s="242"/>
      <c r="K18" s="242"/>
      <c r="L18" s="98"/>
      <c r="M18" s="98"/>
      <c r="N18" s="101"/>
    </row>
    <row r="19" spans="1:14" x14ac:dyDescent="0.25">
      <c r="A19" s="108">
        <v>18</v>
      </c>
      <c r="B19" s="115" t="s">
        <v>232</v>
      </c>
      <c r="C19" s="108"/>
      <c r="D19" s="97"/>
      <c r="E19" s="99"/>
      <c r="F19" s="99"/>
      <c r="G19" s="99"/>
      <c r="H19" s="101"/>
      <c r="I19" s="100"/>
      <c r="J19" s="242"/>
      <c r="K19" s="242"/>
      <c r="L19" s="98"/>
      <c r="M19" s="98"/>
      <c r="N19" s="101"/>
    </row>
    <row r="20" spans="1:14" x14ac:dyDescent="0.25">
      <c r="A20" s="108">
        <v>19</v>
      </c>
      <c r="B20" s="115" t="s">
        <v>18</v>
      </c>
      <c r="C20" s="108"/>
      <c r="D20" s="97"/>
      <c r="E20" s="99"/>
      <c r="F20" s="99"/>
      <c r="G20" s="99"/>
      <c r="H20" s="101"/>
      <c r="I20" s="100"/>
      <c r="J20" s="242"/>
      <c r="K20" s="242"/>
      <c r="L20" s="98"/>
      <c r="M20" s="98"/>
      <c r="N20" s="101"/>
    </row>
    <row r="21" spans="1:14" s="135" customFormat="1" x14ac:dyDescent="0.25">
      <c r="A21" s="108">
        <v>20</v>
      </c>
      <c r="B21" s="115" t="s">
        <v>19</v>
      </c>
      <c r="C21" s="108"/>
      <c r="D21" s="97"/>
      <c r="E21" s="99"/>
      <c r="F21" s="99"/>
      <c r="G21" s="99"/>
      <c r="H21" s="101"/>
      <c r="I21" s="100"/>
      <c r="J21" s="242"/>
      <c r="K21" s="242"/>
      <c r="L21" s="98"/>
      <c r="M21" s="98"/>
      <c r="N21" s="101"/>
    </row>
    <row r="22" spans="1:14" x14ac:dyDescent="0.25">
      <c r="A22" s="108">
        <v>21</v>
      </c>
      <c r="B22" s="115" t="s">
        <v>20</v>
      </c>
      <c r="C22" s="108"/>
      <c r="D22" s="97"/>
      <c r="E22" s="99"/>
      <c r="F22" s="99"/>
      <c r="G22" s="99"/>
      <c r="H22" s="101"/>
      <c r="I22" s="100"/>
      <c r="J22" s="242"/>
      <c r="K22" s="242"/>
      <c r="L22" s="98"/>
      <c r="M22" s="98"/>
      <c r="N22" s="101"/>
    </row>
    <row r="23" spans="1:14" x14ac:dyDescent="0.25">
      <c r="A23" s="108">
        <v>22</v>
      </c>
      <c r="B23" s="115" t="s">
        <v>21</v>
      </c>
      <c r="C23" s="108"/>
      <c r="D23" s="97"/>
      <c r="E23" s="99"/>
      <c r="F23" s="99"/>
      <c r="G23" s="99"/>
      <c r="H23" s="101"/>
      <c r="I23" s="100"/>
      <c r="J23" s="242"/>
      <c r="K23" s="242"/>
      <c r="L23" s="98"/>
      <c r="M23" s="98"/>
      <c r="N23" s="101"/>
    </row>
    <row r="24" spans="1:14" x14ac:dyDescent="0.25">
      <c r="A24" s="108">
        <v>23</v>
      </c>
      <c r="B24" s="115" t="s">
        <v>22</v>
      </c>
      <c r="C24" s="108"/>
      <c r="D24" s="97"/>
      <c r="E24" s="99"/>
      <c r="F24" s="99"/>
      <c r="G24" s="99"/>
      <c r="H24" s="101"/>
      <c r="I24" s="100"/>
      <c r="J24" s="242"/>
      <c r="K24" s="242"/>
      <c r="L24" s="98"/>
      <c r="M24" s="98"/>
      <c r="N24" s="101"/>
    </row>
    <row r="25" spans="1:14" x14ac:dyDescent="0.25">
      <c r="A25" s="108">
        <v>24</v>
      </c>
      <c r="B25" s="115" t="s">
        <v>23</v>
      </c>
      <c r="C25" s="108"/>
      <c r="D25" s="97"/>
      <c r="E25" s="99"/>
      <c r="F25" s="99"/>
      <c r="G25" s="99"/>
      <c r="H25" s="101"/>
      <c r="I25" s="100"/>
      <c r="J25" s="242"/>
      <c r="K25" s="242"/>
      <c r="L25" s="98"/>
      <c r="M25" s="98"/>
      <c r="N25" s="101"/>
    </row>
    <row r="26" spans="1:14" x14ac:dyDescent="0.25">
      <c r="A26" s="108">
        <v>25</v>
      </c>
      <c r="B26" s="115" t="s">
        <v>24</v>
      </c>
      <c r="C26" s="108"/>
      <c r="D26" s="97"/>
      <c r="E26" s="99"/>
      <c r="F26" s="99"/>
      <c r="G26" s="99"/>
      <c r="H26" s="101"/>
      <c r="I26" s="100"/>
      <c r="J26" s="242"/>
      <c r="K26" s="242"/>
      <c r="L26" s="98"/>
      <c r="M26" s="98"/>
      <c r="N26" s="101"/>
    </row>
    <row r="27" spans="1:14" x14ac:dyDescent="0.25">
      <c r="A27" s="108">
        <v>26</v>
      </c>
      <c r="B27" s="115" t="s">
        <v>25</v>
      </c>
      <c r="C27" s="108"/>
      <c r="D27" s="97"/>
      <c r="E27" s="99"/>
      <c r="F27" s="99"/>
      <c r="G27" s="99"/>
      <c r="H27" s="101"/>
      <c r="I27" s="100"/>
      <c r="J27" s="242"/>
      <c r="K27" s="242"/>
      <c r="L27" s="98"/>
      <c r="M27" s="98"/>
      <c r="N27" s="101"/>
    </row>
    <row r="28" spans="1:14" x14ac:dyDescent="0.25">
      <c r="A28" s="108">
        <v>27</v>
      </c>
      <c r="B28" s="115" t="s">
        <v>233</v>
      </c>
      <c r="C28" s="108"/>
      <c r="D28" s="96"/>
      <c r="E28" s="96"/>
      <c r="F28" s="96"/>
      <c r="G28" s="96"/>
      <c r="H28" s="103"/>
      <c r="I28" s="100"/>
      <c r="J28" s="242"/>
      <c r="K28" s="242"/>
      <c r="L28" s="98"/>
      <c r="M28" s="98"/>
      <c r="N28" s="101"/>
    </row>
    <row r="29" spans="1:14" x14ac:dyDescent="0.25">
      <c r="A29" s="108">
        <v>28</v>
      </c>
      <c r="B29" s="115" t="s">
        <v>101</v>
      </c>
      <c r="C29" s="108"/>
      <c r="D29" s="96"/>
      <c r="E29" s="96"/>
      <c r="F29" s="96"/>
      <c r="G29" s="96"/>
      <c r="H29" s="103"/>
      <c r="I29" s="100"/>
      <c r="J29" s="242"/>
      <c r="K29" s="242"/>
      <c r="L29" s="98"/>
      <c r="M29" s="98"/>
      <c r="N29" s="101"/>
    </row>
    <row r="30" spans="1:14" x14ac:dyDescent="0.25">
      <c r="A30" s="108">
        <v>29</v>
      </c>
      <c r="B30" s="115" t="s">
        <v>26</v>
      </c>
      <c r="C30" s="237"/>
      <c r="D30" s="238"/>
      <c r="E30" s="239"/>
      <c r="F30" s="239"/>
      <c r="G30" s="239"/>
      <c r="H30" s="240"/>
      <c r="I30" s="102"/>
      <c r="J30" s="243"/>
      <c r="K30" s="243"/>
      <c r="L30" s="99"/>
      <c r="M30" s="99"/>
      <c r="N30" s="103"/>
    </row>
    <row r="31" spans="1:14" x14ac:dyDescent="0.25">
      <c r="A31" s="109">
        <v>30</v>
      </c>
      <c r="B31" s="116" t="s">
        <v>27</v>
      </c>
      <c r="C31" s="109"/>
      <c r="D31" s="110"/>
      <c r="E31" s="111"/>
      <c r="F31" s="111"/>
      <c r="G31" s="111"/>
      <c r="H31" s="112"/>
      <c r="I31" s="104"/>
      <c r="J31" s="244"/>
      <c r="K31" s="244"/>
      <c r="L31" s="105"/>
      <c r="M31" s="105"/>
      <c r="N31" s="106"/>
    </row>
  </sheetData>
  <mergeCells count="1">
    <mergeCell ref="A1:B1"/>
  </mergeCells>
  <phoneticPr fontId="6" type="noConversion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D20EE-4C0C-4009-85F4-705245107EF1}">
  <dimension ref="A1:C31"/>
  <sheetViews>
    <sheetView workbookViewId="0">
      <selection sqref="A1:C31"/>
    </sheetView>
  </sheetViews>
  <sheetFormatPr defaultRowHeight="15" x14ac:dyDescent="0.25"/>
  <cols>
    <col min="1" max="1" width="15.140625" customWidth="1"/>
    <col min="2" max="2" width="34.7109375" customWidth="1"/>
    <col min="3" max="3" width="23.42578125" customWidth="1"/>
  </cols>
  <sheetData>
    <row r="1" spans="1:3" ht="30.75" thickBot="1" x14ac:dyDescent="0.3">
      <c r="A1" s="219" t="s">
        <v>28</v>
      </c>
      <c r="B1" s="220"/>
      <c r="C1" s="94" t="s">
        <v>72</v>
      </c>
    </row>
    <row r="2" spans="1:3" x14ac:dyDescent="0.25">
      <c r="A2" s="62">
        <v>1</v>
      </c>
      <c r="B2" s="63" t="s">
        <v>0</v>
      </c>
      <c r="C2" s="68">
        <v>74.739999999999995</v>
      </c>
    </row>
    <row r="3" spans="1:3" x14ac:dyDescent="0.25">
      <c r="A3" s="69">
        <v>2</v>
      </c>
      <c r="B3" s="58" t="s">
        <v>1</v>
      </c>
      <c r="C3" s="70">
        <v>42</v>
      </c>
    </row>
    <row r="4" spans="1:3" x14ac:dyDescent="0.25">
      <c r="A4" s="69">
        <v>3</v>
      </c>
      <c r="B4" s="58" t="s">
        <v>2</v>
      </c>
      <c r="C4" s="70">
        <v>18.11</v>
      </c>
    </row>
    <row r="5" spans="1:3" x14ac:dyDescent="0.25">
      <c r="A5" s="69">
        <v>4</v>
      </c>
      <c r="B5" s="58" t="s">
        <v>3</v>
      </c>
      <c r="C5" s="70">
        <v>8</v>
      </c>
    </row>
    <row r="6" spans="1:3" x14ac:dyDescent="0.25">
      <c r="A6" s="69">
        <v>5</v>
      </c>
      <c r="B6" s="58" t="s">
        <v>4</v>
      </c>
      <c r="C6" s="70">
        <v>224</v>
      </c>
    </row>
    <row r="7" spans="1:3" x14ac:dyDescent="0.25">
      <c r="A7" s="69">
        <v>6</v>
      </c>
      <c r="B7" s="58" t="s">
        <v>5</v>
      </c>
      <c r="C7" s="70">
        <v>391</v>
      </c>
    </row>
    <row r="8" spans="1:3" x14ac:dyDescent="0.25">
      <c r="A8" s="69">
        <v>7</v>
      </c>
      <c r="B8" s="58" t="s">
        <v>6</v>
      </c>
      <c r="C8" s="70">
        <v>25.44</v>
      </c>
    </row>
    <row r="9" spans="1:3" x14ac:dyDescent="0.25">
      <c r="A9" s="69">
        <v>8</v>
      </c>
      <c r="B9" s="58" t="s">
        <v>7</v>
      </c>
      <c r="C9" s="70">
        <v>8</v>
      </c>
    </row>
    <row r="10" spans="1:3" x14ac:dyDescent="0.25">
      <c r="A10" s="69">
        <v>9</v>
      </c>
      <c r="B10" s="58" t="s">
        <v>106</v>
      </c>
      <c r="C10" s="70">
        <v>122</v>
      </c>
    </row>
    <row r="11" spans="1:3" x14ac:dyDescent="0.25">
      <c r="A11" s="69">
        <v>10</v>
      </c>
      <c r="B11" s="58" t="s">
        <v>9</v>
      </c>
      <c r="C11" s="70">
        <v>8</v>
      </c>
    </row>
    <row r="12" spans="1:3" x14ac:dyDescent="0.25">
      <c r="A12" s="69">
        <v>11</v>
      </c>
      <c r="B12" s="58" t="s">
        <v>10</v>
      </c>
      <c r="C12" s="70">
        <v>3</v>
      </c>
    </row>
    <row r="13" spans="1:3" x14ac:dyDescent="0.25">
      <c r="A13" s="69">
        <v>12</v>
      </c>
      <c r="B13" s="58" t="s">
        <v>11</v>
      </c>
      <c r="C13" s="70">
        <v>213</v>
      </c>
    </row>
    <row r="14" spans="1:3" x14ac:dyDescent="0.25">
      <c r="A14" s="69">
        <v>13</v>
      </c>
      <c r="B14" s="58" t="s">
        <v>12</v>
      </c>
      <c r="C14" s="70">
        <v>448</v>
      </c>
    </row>
    <row r="15" spans="1:3" x14ac:dyDescent="0.25">
      <c r="A15" s="69">
        <v>14</v>
      </c>
      <c r="B15" s="58" t="s">
        <v>13</v>
      </c>
      <c r="C15" s="70">
        <v>21</v>
      </c>
    </row>
    <row r="16" spans="1:3" x14ac:dyDescent="0.25">
      <c r="A16" s="69">
        <v>15</v>
      </c>
      <c r="B16" s="58" t="s">
        <v>14</v>
      </c>
      <c r="C16" s="70">
        <v>5</v>
      </c>
    </row>
    <row r="17" spans="1:3" x14ac:dyDescent="0.25">
      <c r="A17" s="69">
        <v>16</v>
      </c>
      <c r="B17" s="58" t="s">
        <v>15</v>
      </c>
      <c r="C17" s="70">
        <v>29</v>
      </c>
    </row>
    <row r="18" spans="1:3" x14ac:dyDescent="0.25">
      <c r="A18" s="69">
        <v>17</v>
      </c>
      <c r="B18" s="58" t="s">
        <v>16</v>
      </c>
      <c r="C18" s="70">
        <v>4</v>
      </c>
    </row>
    <row r="19" spans="1:3" x14ac:dyDescent="0.25">
      <c r="A19" s="69">
        <v>18</v>
      </c>
      <c r="B19" s="58" t="s">
        <v>264</v>
      </c>
      <c r="C19" s="70">
        <v>17</v>
      </c>
    </row>
    <row r="20" spans="1:3" x14ac:dyDescent="0.25">
      <c r="A20" s="69">
        <v>19</v>
      </c>
      <c r="B20" s="58" t="s">
        <v>18</v>
      </c>
      <c r="C20" s="70">
        <v>477</v>
      </c>
    </row>
    <row r="21" spans="1:3" x14ac:dyDescent="0.25">
      <c r="A21" s="69">
        <v>20</v>
      </c>
      <c r="B21" s="58" t="s">
        <v>19</v>
      </c>
      <c r="C21" s="70">
        <v>12</v>
      </c>
    </row>
    <row r="22" spans="1:3" x14ac:dyDescent="0.25">
      <c r="A22" s="69">
        <v>21</v>
      </c>
      <c r="B22" s="58" t="s">
        <v>20</v>
      </c>
      <c r="C22" s="70">
        <v>20</v>
      </c>
    </row>
    <row r="23" spans="1:3" x14ac:dyDescent="0.25">
      <c r="A23" s="69">
        <v>22</v>
      </c>
      <c r="B23" s="58" t="s">
        <v>21</v>
      </c>
      <c r="C23" s="70">
        <v>81</v>
      </c>
    </row>
    <row r="24" spans="1:3" x14ac:dyDescent="0.25">
      <c r="A24" s="69">
        <v>23</v>
      </c>
      <c r="B24" s="58" t="s">
        <v>22</v>
      </c>
      <c r="C24" s="70">
        <v>16</v>
      </c>
    </row>
    <row r="25" spans="1:3" x14ac:dyDescent="0.25">
      <c r="A25" s="69">
        <v>24</v>
      </c>
      <c r="B25" s="58" t="s">
        <v>23</v>
      </c>
      <c r="C25" s="70">
        <v>4</v>
      </c>
    </row>
    <row r="26" spans="1:3" x14ac:dyDescent="0.25">
      <c r="A26" s="69">
        <v>25</v>
      </c>
      <c r="B26" s="58" t="s">
        <v>24</v>
      </c>
      <c r="C26" s="70">
        <v>477</v>
      </c>
    </row>
    <row r="27" spans="1:3" x14ac:dyDescent="0.25">
      <c r="A27" s="69">
        <v>26</v>
      </c>
      <c r="B27" s="58" t="s">
        <v>25</v>
      </c>
      <c r="C27" s="70">
        <v>4</v>
      </c>
    </row>
    <row r="28" spans="1:3" x14ac:dyDescent="0.25">
      <c r="A28" s="69">
        <v>27</v>
      </c>
      <c r="B28" s="58" t="s">
        <v>233</v>
      </c>
      <c r="C28" s="70">
        <v>224</v>
      </c>
    </row>
    <row r="29" spans="1:3" x14ac:dyDescent="0.25">
      <c r="A29" s="69">
        <v>28</v>
      </c>
      <c r="B29" s="58" t="s">
        <v>101</v>
      </c>
      <c r="C29" s="70">
        <v>76</v>
      </c>
    </row>
    <row r="30" spans="1:3" x14ac:dyDescent="0.25">
      <c r="A30" s="69">
        <v>29</v>
      </c>
      <c r="B30" s="58" t="s">
        <v>26</v>
      </c>
      <c r="C30" s="70">
        <v>95</v>
      </c>
    </row>
    <row r="31" spans="1:3" ht="15.75" thickBot="1" x14ac:dyDescent="0.3">
      <c r="A31" s="71">
        <v>30</v>
      </c>
      <c r="B31" s="72" t="s">
        <v>27</v>
      </c>
      <c r="C31" s="77">
        <v>95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581DC-D825-4BEF-BAE2-490548A46ADE}">
  <dimension ref="A1:S31"/>
  <sheetViews>
    <sheetView zoomScale="85" zoomScaleNormal="85" workbookViewId="0">
      <selection activeCell="O31" sqref="B1:O31"/>
    </sheetView>
  </sheetViews>
  <sheetFormatPr defaultRowHeight="15" x14ac:dyDescent="0.25"/>
  <cols>
    <col min="1" max="1" width="9.140625" style="135"/>
    <col min="2" max="2" width="7.140625" customWidth="1"/>
    <col min="3" max="3" width="41.5703125" style="2" customWidth="1"/>
    <col min="4" max="4" width="7.5703125" style="1" customWidth="1"/>
    <col min="5" max="5" width="5.7109375" style="1" customWidth="1"/>
    <col min="6" max="10" width="5.7109375" customWidth="1"/>
    <col min="11" max="12" width="5.7109375" style="135" customWidth="1"/>
    <col min="13" max="15" width="5.7109375" customWidth="1"/>
  </cols>
  <sheetData>
    <row r="1" spans="2:19" s="10" customFormat="1" ht="61.5" thickBot="1" x14ac:dyDescent="0.3">
      <c r="B1" s="169" t="s">
        <v>66</v>
      </c>
      <c r="C1" s="170"/>
      <c r="D1" s="45" t="s">
        <v>30</v>
      </c>
      <c r="E1" s="46" t="s">
        <v>31</v>
      </c>
      <c r="F1" s="46" t="s">
        <v>33</v>
      </c>
      <c r="G1" s="46" t="s">
        <v>43</v>
      </c>
      <c r="H1" s="46" t="s">
        <v>48</v>
      </c>
      <c r="I1" s="47" t="s">
        <v>53</v>
      </c>
      <c r="J1" s="45" t="s">
        <v>55</v>
      </c>
      <c r="K1" s="46" t="s">
        <v>57</v>
      </c>
      <c r="L1" s="46" t="s">
        <v>58</v>
      </c>
      <c r="M1" s="46" t="s">
        <v>59</v>
      </c>
      <c r="N1" s="46" t="s">
        <v>61</v>
      </c>
      <c r="O1" s="47" t="s">
        <v>62</v>
      </c>
    </row>
    <row r="2" spans="2:19" x14ac:dyDescent="0.25">
      <c r="B2" s="21">
        <v>1</v>
      </c>
      <c r="C2" s="22" t="s">
        <v>0</v>
      </c>
      <c r="D2" s="31">
        <v>212</v>
      </c>
      <c r="E2" s="32"/>
      <c r="F2" s="33"/>
      <c r="G2" s="33"/>
      <c r="H2" s="33"/>
      <c r="I2" s="34"/>
      <c r="J2" s="35"/>
      <c r="K2" s="245"/>
      <c r="L2" s="245"/>
      <c r="M2" s="33"/>
      <c r="N2" s="33"/>
      <c r="O2" s="34"/>
    </row>
    <row r="3" spans="2:19" x14ac:dyDescent="0.25">
      <c r="B3" s="16">
        <v>2</v>
      </c>
      <c r="C3" s="23" t="s">
        <v>1</v>
      </c>
      <c r="D3" s="14">
        <v>42</v>
      </c>
      <c r="E3" s="12"/>
      <c r="F3" s="13"/>
      <c r="G3" s="13"/>
      <c r="H3" s="13"/>
      <c r="I3" s="15"/>
      <c r="J3" s="25"/>
      <c r="K3" s="246"/>
      <c r="L3" s="246"/>
      <c r="M3" s="13"/>
      <c r="N3" s="13"/>
      <c r="O3" s="15"/>
    </row>
    <row r="4" spans="2:19" x14ac:dyDescent="0.25">
      <c r="B4" s="16">
        <v>3</v>
      </c>
      <c r="C4" s="23" t="s">
        <v>2</v>
      </c>
      <c r="D4" s="14">
        <v>18.11</v>
      </c>
      <c r="E4" s="12"/>
      <c r="F4" s="13"/>
      <c r="G4" s="13"/>
      <c r="H4" s="13"/>
      <c r="I4" s="15"/>
      <c r="J4" s="25"/>
      <c r="K4" s="246"/>
      <c r="L4" s="246"/>
      <c r="M4" s="13"/>
      <c r="N4" s="13"/>
      <c r="O4" s="15"/>
    </row>
    <row r="5" spans="2:19" x14ac:dyDescent="0.25">
      <c r="B5" s="16">
        <v>4</v>
      </c>
      <c r="C5" s="23" t="s">
        <v>3</v>
      </c>
      <c r="D5" s="14">
        <f>2*4</f>
        <v>8</v>
      </c>
      <c r="E5" s="12"/>
      <c r="F5" s="13"/>
      <c r="G5" s="13"/>
      <c r="H5" s="13"/>
      <c r="I5" s="15"/>
      <c r="J5" s="25"/>
      <c r="K5" s="246"/>
      <c r="L5" s="246"/>
      <c r="M5" s="13"/>
      <c r="N5" s="13"/>
      <c r="O5" s="15"/>
    </row>
    <row r="6" spans="2:19" ht="15.75" thickBot="1" x14ac:dyDescent="0.3">
      <c r="B6" s="17">
        <v>5</v>
      </c>
      <c r="C6" s="24" t="s">
        <v>4</v>
      </c>
      <c r="D6" s="36">
        <v>212</v>
      </c>
      <c r="E6" s="18"/>
      <c r="F6" s="19"/>
      <c r="G6" s="19"/>
      <c r="H6" s="19"/>
      <c r="I6" s="20"/>
      <c r="J6" s="37"/>
      <c r="K6" s="247"/>
      <c r="L6" s="247"/>
      <c r="M6" s="19"/>
      <c r="N6" s="19"/>
      <c r="O6" s="20"/>
    </row>
    <row r="7" spans="2:19" ht="15.75" thickBot="1" x14ac:dyDescent="0.3">
      <c r="B7" s="26">
        <v>6</v>
      </c>
      <c r="C7" s="27" t="s">
        <v>5</v>
      </c>
      <c r="D7" s="26"/>
      <c r="E7" s="48">
        <v>390</v>
      </c>
      <c r="F7" s="48">
        <v>391</v>
      </c>
      <c r="G7" s="48">
        <v>391</v>
      </c>
      <c r="H7" s="48">
        <v>391</v>
      </c>
      <c r="I7" s="49">
        <v>82</v>
      </c>
      <c r="J7" s="30"/>
      <c r="K7" s="248"/>
      <c r="L7" s="248"/>
      <c r="M7" s="28"/>
      <c r="N7" s="28"/>
      <c r="O7" s="29"/>
      <c r="R7" s="46"/>
      <c r="S7" s="46"/>
    </row>
    <row r="8" spans="2:19" x14ac:dyDescent="0.25">
      <c r="B8" s="16">
        <v>7</v>
      </c>
      <c r="C8" s="23" t="s">
        <v>67</v>
      </c>
      <c r="D8" s="16"/>
      <c r="E8" s="11">
        <v>25.44</v>
      </c>
      <c r="F8" s="11">
        <v>25.44</v>
      </c>
      <c r="G8" s="11">
        <v>25.44</v>
      </c>
      <c r="H8" s="11">
        <v>26.73</v>
      </c>
      <c r="I8" s="51"/>
      <c r="J8" s="25"/>
      <c r="K8" s="246"/>
      <c r="L8" s="246"/>
      <c r="M8" s="13"/>
      <c r="N8" s="13"/>
      <c r="O8" s="15"/>
    </row>
    <row r="9" spans="2:19" x14ac:dyDescent="0.25">
      <c r="B9" s="16">
        <v>8</v>
      </c>
      <c r="C9" s="23" t="s">
        <v>7</v>
      </c>
      <c r="D9" s="16"/>
      <c r="E9" s="11">
        <v>8</v>
      </c>
      <c r="F9" s="11">
        <v>8</v>
      </c>
      <c r="G9" s="11">
        <v>8</v>
      </c>
      <c r="H9" s="11">
        <v>8</v>
      </c>
      <c r="I9" s="50">
        <v>4</v>
      </c>
      <c r="J9" s="25"/>
      <c r="K9" s="246"/>
      <c r="L9" s="246"/>
      <c r="M9" s="13"/>
      <c r="N9" s="13"/>
      <c r="O9" s="15"/>
    </row>
    <row r="10" spans="2:19" x14ac:dyDescent="0.25">
      <c r="B10" s="16">
        <v>9</v>
      </c>
      <c r="C10" s="23" t="s">
        <v>8</v>
      </c>
      <c r="D10" s="16"/>
      <c r="E10" s="11">
        <v>122</v>
      </c>
      <c r="F10" s="11">
        <v>122</v>
      </c>
      <c r="G10" s="11">
        <v>122</v>
      </c>
      <c r="H10" s="11">
        <v>122</v>
      </c>
      <c r="I10" s="51"/>
      <c r="J10" s="25"/>
      <c r="K10" s="246"/>
      <c r="L10" s="246"/>
      <c r="M10" s="13"/>
      <c r="N10" s="13"/>
      <c r="O10" s="15"/>
    </row>
    <row r="11" spans="2:19" x14ac:dyDescent="0.25">
      <c r="B11" s="16">
        <v>10</v>
      </c>
      <c r="C11" s="23" t="s">
        <v>9</v>
      </c>
      <c r="D11" s="16"/>
      <c r="E11" s="11">
        <v>8</v>
      </c>
      <c r="F11" s="11">
        <v>8</v>
      </c>
      <c r="G11" s="11">
        <v>8</v>
      </c>
      <c r="H11" s="11">
        <v>8</v>
      </c>
      <c r="I11" s="51"/>
      <c r="J11" s="25"/>
      <c r="K11" s="246"/>
      <c r="L11" s="246"/>
      <c r="M11" s="13"/>
      <c r="N11" s="13"/>
      <c r="O11" s="15"/>
    </row>
    <row r="12" spans="2:19" x14ac:dyDescent="0.25">
      <c r="B12" s="16">
        <v>11</v>
      </c>
      <c r="C12" s="23" t="s">
        <v>10</v>
      </c>
      <c r="D12" s="16"/>
      <c r="E12" s="11">
        <v>3</v>
      </c>
      <c r="F12" s="11">
        <v>3</v>
      </c>
      <c r="G12" s="11">
        <v>3</v>
      </c>
      <c r="H12" s="11">
        <v>3</v>
      </c>
      <c r="I12" s="51"/>
      <c r="J12" s="25"/>
      <c r="K12" s="246"/>
      <c r="L12" s="246"/>
      <c r="M12" s="13"/>
      <c r="N12" s="13"/>
      <c r="O12" s="15"/>
    </row>
    <row r="13" spans="2:19" x14ac:dyDescent="0.25">
      <c r="B13" s="16">
        <v>12</v>
      </c>
      <c r="C13" s="23" t="s">
        <v>11</v>
      </c>
      <c r="D13" s="16"/>
      <c r="E13" s="11">
        <v>213</v>
      </c>
      <c r="F13" s="11">
        <v>213</v>
      </c>
      <c r="G13" s="11">
        <v>213</v>
      </c>
      <c r="H13" s="11">
        <v>213</v>
      </c>
      <c r="I13" s="51"/>
      <c r="J13" s="25"/>
      <c r="K13" s="246"/>
      <c r="L13" s="246"/>
      <c r="M13" s="13"/>
      <c r="N13" s="13"/>
      <c r="O13" s="15"/>
    </row>
    <row r="14" spans="2:19" x14ac:dyDescent="0.25">
      <c r="B14" s="16">
        <v>13</v>
      </c>
      <c r="C14" s="23" t="s">
        <v>12</v>
      </c>
      <c r="D14" s="16"/>
      <c r="E14" s="11">
        <v>448</v>
      </c>
      <c r="F14" s="11">
        <v>448</v>
      </c>
      <c r="G14" s="11">
        <v>448</v>
      </c>
      <c r="H14" s="11">
        <v>448</v>
      </c>
      <c r="I14" s="51"/>
      <c r="J14" s="25"/>
      <c r="K14" s="246"/>
      <c r="L14" s="246"/>
      <c r="M14" s="13"/>
      <c r="N14" s="13"/>
      <c r="O14" s="15"/>
    </row>
    <row r="15" spans="2:19" x14ac:dyDescent="0.25">
      <c r="B15" s="16">
        <v>14</v>
      </c>
      <c r="C15" s="23" t="s">
        <v>13</v>
      </c>
      <c r="D15" s="16"/>
      <c r="E15" s="11">
        <v>21</v>
      </c>
      <c r="F15" s="11">
        <v>21</v>
      </c>
      <c r="G15" s="11">
        <v>21</v>
      </c>
      <c r="H15" s="11">
        <v>21</v>
      </c>
      <c r="I15" s="51"/>
      <c r="J15" s="25"/>
      <c r="K15" s="246"/>
      <c r="L15" s="246"/>
      <c r="M15" s="13"/>
      <c r="N15" s="13"/>
      <c r="O15" s="15"/>
    </row>
    <row r="16" spans="2:19" x14ac:dyDescent="0.25">
      <c r="B16" s="16">
        <v>15</v>
      </c>
      <c r="C16" s="23" t="s">
        <v>14</v>
      </c>
      <c r="D16" s="16"/>
      <c r="E16" s="11">
        <v>5</v>
      </c>
      <c r="F16" s="11">
        <v>5</v>
      </c>
      <c r="G16" s="11">
        <v>5</v>
      </c>
      <c r="H16" s="11">
        <v>5</v>
      </c>
      <c r="I16" s="51"/>
      <c r="J16" s="25"/>
      <c r="K16" s="246"/>
      <c r="L16" s="246"/>
      <c r="M16" s="13"/>
      <c r="N16" s="13"/>
      <c r="O16" s="15"/>
    </row>
    <row r="17" spans="2:15" x14ac:dyDescent="0.25">
      <c r="B17" s="16">
        <v>16</v>
      </c>
      <c r="C17" s="23" t="s">
        <v>15</v>
      </c>
      <c r="D17" s="16"/>
      <c r="E17" s="11">
        <v>29</v>
      </c>
      <c r="F17" s="11">
        <v>29</v>
      </c>
      <c r="G17" s="11">
        <v>29</v>
      </c>
      <c r="H17" s="11">
        <v>29</v>
      </c>
      <c r="I17" s="51"/>
      <c r="J17" s="25"/>
      <c r="K17" s="246"/>
      <c r="L17" s="246"/>
      <c r="M17" s="13"/>
      <c r="N17" s="13"/>
      <c r="O17" s="15"/>
    </row>
    <row r="18" spans="2:15" x14ac:dyDescent="0.25">
      <c r="B18" s="16">
        <v>17</v>
      </c>
      <c r="C18" s="23" t="s">
        <v>16</v>
      </c>
      <c r="D18" s="16"/>
      <c r="E18" s="11">
        <v>4</v>
      </c>
      <c r="F18" s="11">
        <v>4</v>
      </c>
      <c r="G18" s="11">
        <v>4</v>
      </c>
      <c r="H18" s="11">
        <v>4</v>
      </c>
      <c r="I18" s="51"/>
      <c r="J18" s="25"/>
      <c r="K18" s="246"/>
      <c r="L18" s="246"/>
      <c r="M18" s="13"/>
      <c r="N18" s="13"/>
      <c r="O18" s="15"/>
    </row>
    <row r="19" spans="2:15" x14ac:dyDescent="0.25">
      <c r="B19" s="16">
        <v>18</v>
      </c>
      <c r="C19" s="23" t="s">
        <v>232</v>
      </c>
      <c r="D19" s="16"/>
      <c r="E19" s="11">
        <v>27</v>
      </c>
      <c r="F19" s="11">
        <v>17</v>
      </c>
      <c r="G19" s="11">
        <v>17</v>
      </c>
      <c r="H19" s="11">
        <v>17</v>
      </c>
      <c r="I19" s="51"/>
      <c r="J19" s="25"/>
      <c r="K19" s="246"/>
      <c r="L19" s="246"/>
      <c r="M19" s="13"/>
      <c r="N19" s="13"/>
      <c r="O19" s="15"/>
    </row>
    <row r="20" spans="2:15" x14ac:dyDescent="0.25">
      <c r="B20" s="16">
        <v>19</v>
      </c>
      <c r="C20" s="23" t="s">
        <v>18</v>
      </c>
      <c r="D20" s="16"/>
      <c r="E20" s="11">
        <v>477</v>
      </c>
      <c r="F20" s="11">
        <v>477</v>
      </c>
      <c r="G20" s="11">
        <v>477</v>
      </c>
      <c r="H20" s="11">
        <v>477</v>
      </c>
      <c r="I20" s="51"/>
      <c r="J20" s="25"/>
      <c r="K20" s="246"/>
      <c r="L20" s="246"/>
      <c r="M20" s="13"/>
      <c r="N20" s="13"/>
      <c r="O20" s="15"/>
    </row>
    <row r="21" spans="2:15" x14ac:dyDescent="0.25">
      <c r="B21" s="16">
        <v>20</v>
      </c>
      <c r="C21" s="23" t="s">
        <v>19</v>
      </c>
      <c r="D21" s="16"/>
      <c r="E21" s="11">
        <f>3*4</f>
        <v>12</v>
      </c>
      <c r="F21" s="11">
        <v>12</v>
      </c>
      <c r="G21" s="11">
        <v>12</v>
      </c>
      <c r="H21" s="11">
        <v>12</v>
      </c>
      <c r="I21" s="51"/>
      <c r="J21" s="25"/>
      <c r="K21" s="246"/>
      <c r="L21" s="246"/>
      <c r="M21" s="13"/>
      <c r="N21" s="13"/>
      <c r="O21" s="15"/>
    </row>
    <row r="22" spans="2:15" x14ac:dyDescent="0.25">
      <c r="B22" s="16">
        <v>21</v>
      </c>
      <c r="C22" s="23" t="s">
        <v>20</v>
      </c>
      <c r="D22" s="16"/>
      <c r="E22" s="11">
        <v>20</v>
      </c>
      <c r="F22" s="11">
        <v>20</v>
      </c>
      <c r="G22" s="11">
        <v>20</v>
      </c>
      <c r="H22" s="11">
        <v>20</v>
      </c>
      <c r="I22" s="51"/>
      <c r="J22" s="25"/>
      <c r="K22" s="246"/>
      <c r="L22" s="246"/>
      <c r="M22" s="13"/>
      <c r="N22" s="13"/>
      <c r="O22" s="15"/>
    </row>
    <row r="23" spans="2:15" x14ac:dyDescent="0.25">
      <c r="B23" s="16">
        <v>22</v>
      </c>
      <c r="C23" s="23" t="s">
        <v>21</v>
      </c>
      <c r="D23" s="16"/>
      <c r="E23" s="11">
        <v>81</v>
      </c>
      <c r="F23" s="11">
        <v>81</v>
      </c>
      <c r="G23" s="11">
        <v>81</v>
      </c>
      <c r="H23" s="11">
        <v>81</v>
      </c>
      <c r="I23" s="51"/>
      <c r="J23" s="25"/>
      <c r="K23" s="246"/>
      <c r="L23" s="246"/>
      <c r="M23" s="13"/>
      <c r="N23" s="13"/>
      <c r="O23" s="15"/>
    </row>
    <row r="24" spans="2:15" x14ac:dyDescent="0.25">
      <c r="B24" s="16">
        <v>23</v>
      </c>
      <c r="C24" s="23" t="s">
        <v>22</v>
      </c>
      <c r="D24" s="16"/>
      <c r="E24" s="11">
        <f>4*4</f>
        <v>16</v>
      </c>
      <c r="F24" s="11">
        <f t="shared" ref="F24:H24" si="0">4*4</f>
        <v>16</v>
      </c>
      <c r="G24" s="11">
        <f t="shared" si="0"/>
        <v>16</v>
      </c>
      <c r="H24" s="11">
        <f t="shared" si="0"/>
        <v>16</v>
      </c>
      <c r="I24" s="51"/>
      <c r="J24" s="25"/>
      <c r="K24" s="246"/>
      <c r="L24" s="246"/>
      <c r="M24" s="13"/>
      <c r="N24" s="13"/>
      <c r="O24" s="15"/>
    </row>
    <row r="25" spans="2:15" x14ac:dyDescent="0.25">
      <c r="B25" s="16">
        <v>24</v>
      </c>
      <c r="C25" s="23" t="s">
        <v>23</v>
      </c>
      <c r="D25" s="16"/>
      <c r="E25" s="11">
        <v>4</v>
      </c>
      <c r="F25" s="11">
        <v>4</v>
      </c>
      <c r="G25" s="11">
        <v>4</v>
      </c>
      <c r="H25" s="11">
        <v>4</v>
      </c>
      <c r="I25" s="51"/>
      <c r="J25" s="25"/>
      <c r="K25" s="246"/>
      <c r="L25" s="246"/>
      <c r="M25" s="13"/>
      <c r="N25" s="13"/>
      <c r="O25" s="15"/>
    </row>
    <row r="26" spans="2:15" x14ac:dyDescent="0.25">
      <c r="B26" s="16">
        <v>25</v>
      </c>
      <c r="C26" s="23" t="s">
        <v>24</v>
      </c>
      <c r="D26" s="16"/>
      <c r="E26" s="11">
        <v>477</v>
      </c>
      <c r="F26" s="11">
        <v>477</v>
      </c>
      <c r="G26" s="11">
        <v>477</v>
      </c>
      <c r="H26" s="11">
        <v>477</v>
      </c>
      <c r="I26" s="51"/>
      <c r="J26" s="25"/>
      <c r="K26" s="246"/>
      <c r="L26" s="246"/>
      <c r="M26" s="13"/>
      <c r="N26" s="13"/>
      <c r="O26" s="15"/>
    </row>
    <row r="27" spans="2:15" x14ac:dyDescent="0.25">
      <c r="B27" s="38">
        <v>26</v>
      </c>
      <c r="C27" s="39" t="s">
        <v>25</v>
      </c>
      <c r="D27" s="38"/>
      <c r="E27" s="40">
        <v>4</v>
      </c>
      <c r="F27" s="40">
        <v>4</v>
      </c>
      <c r="G27" s="40">
        <v>4</v>
      </c>
      <c r="H27" s="40">
        <v>4</v>
      </c>
      <c r="I27" s="52"/>
      <c r="J27" s="42"/>
      <c r="K27" s="249"/>
      <c r="L27" s="249"/>
      <c r="M27" s="43"/>
      <c r="N27" s="43"/>
      <c r="O27" s="41"/>
    </row>
    <row r="28" spans="2:15" s="135" customFormat="1" x14ac:dyDescent="0.25">
      <c r="B28" s="235">
        <v>27</v>
      </c>
      <c r="C28" s="236" t="s">
        <v>233</v>
      </c>
      <c r="D28" s="16"/>
      <c r="E28" s="12"/>
      <c r="F28" s="13"/>
      <c r="G28" s="13"/>
      <c r="H28" s="13"/>
      <c r="I28" s="50">
        <v>224</v>
      </c>
      <c r="J28" s="25"/>
      <c r="K28" s="246"/>
      <c r="L28" s="246"/>
      <c r="M28" s="13"/>
      <c r="N28" s="13"/>
      <c r="O28" s="15"/>
    </row>
    <row r="29" spans="2:15" s="135" customFormat="1" ht="15.75" thickBot="1" x14ac:dyDescent="0.3">
      <c r="B29" s="235">
        <v>28</v>
      </c>
      <c r="C29" s="236" t="s">
        <v>101</v>
      </c>
      <c r="D29" s="38"/>
      <c r="E29" s="12"/>
      <c r="F29" s="13"/>
      <c r="G29" s="13"/>
      <c r="H29" s="13"/>
      <c r="I29" s="50">
        <v>76</v>
      </c>
      <c r="J29" s="25"/>
      <c r="K29" s="246"/>
      <c r="L29" s="246"/>
      <c r="M29" s="13"/>
      <c r="N29" s="13"/>
      <c r="O29" s="15"/>
    </row>
    <row r="30" spans="2:15" x14ac:dyDescent="0.25">
      <c r="B30" s="21">
        <v>29</v>
      </c>
      <c r="C30" s="22" t="s">
        <v>26</v>
      </c>
      <c r="D30" s="21"/>
      <c r="E30" s="32"/>
      <c r="F30" s="33"/>
      <c r="G30" s="33"/>
      <c r="H30" s="33"/>
      <c r="I30" s="34"/>
      <c r="J30" s="31">
        <v>95</v>
      </c>
      <c r="K30" s="250">
        <v>95</v>
      </c>
      <c r="L30" s="250">
        <v>95</v>
      </c>
      <c r="M30" s="44">
        <v>95</v>
      </c>
      <c r="N30" s="44">
        <v>95</v>
      </c>
      <c r="O30" s="54">
        <v>95</v>
      </c>
    </row>
    <row r="31" spans="2:15" ht="15.75" thickBot="1" x14ac:dyDescent="0.3">
      <c r="B31" s="17">
        <v>30</v>
      </c>
      <c r="C31" s="24" t="s">
        <v>27</v>
      </c>
      <c r="D31" s="17"/>
      <c r="E31" s="18"/>
      <c r="F31" s="19"/>
      <c r="G31" s="19"/>
      <c r="H31" s="19"/>
      <c r="I31" s="20"/>
      <c r="J31" s="36">
        <v>95</v>
      </c>
      <c r="K31" s="251">
        <v>95</v>
      </c>
      <c r="L31" s="251">
        <v>95</v>
      </c>
      <c r="M31" s="55">
        <v>95</v>
      </c>
      <c r="N31" s="55">
        <v>95</v>
      </c>
      <c r="O31" s="56">
        <v>95</v>
      </c>
    </row>
  </sheetData>
  <mergeCells count="1">
    <mergeCell ref="B1:C1"/>
  </mergeCells>
  <phoneticPr fontId="6" type="noConversion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22549-CBCB-45CD-B447-F965902040D8}">
  <dimension ref="A1:O31"/>
  <sheetViews>
    <sheetView zoomScale="85" zoomScaleNormal="85" workbookViewId="0">
      <selection activeCell="J36" sqref="J36"/>
    </sheetView>
  </sheetViews>
  <sheetFormatPr defaultRowHeight="15" x14ac:dyDescent="0.25"/>
  <cols>
    <col min="1" max="1" width="5.85546875" customWidth="1"/>
    <col min="2" max="2" width="32.28515625" style="2" customWidth="1"/>
    <col min="3" max="3" width="17.7109375" style="1" customWidth="1"/>
    <col min="4" max="4" width="10.7109375" style="1" customWidth="1"/>
    <col min="5" max="5" width="15.5703125" style="1" customWidth="1"/>
    <col min="6" max="6" width="22" style="1" customWidth="1"/>
    <col min="7" max="8" width="18.7109375" style="1" customWidth="1"/>
    <col min="9" max="9" width="11.28515625" style="1" customWidth="1"/>
    <col min="10" max="10" width="11.140625" style="1" customWidth="1"/>
    <col min="11" max="11" width="14.28515625" style="1" customWidth="1"/>
    <col min="12" max="12" width="17.42578125" hidden="1" customWidth="1"/>
    <col min="13" max="13" width="0" hidden="1" customWidth="1"/>
    <col min="14" max="14" width="15" hidden="1" customWidth="1"/>
    <col min="15" max="16" width="0" hidden="1" customWidth="1"/>
  </cols>
  <sheetData>
    <row r="1" spans="1:15" s="95" customFormat="1" ht="30.75" thickBot="1" x14ac:dyDescent="0.3">
      <c r="A1" s="219" t="s">
        <v>28</v>
      </c>
      <c r="B1" s="220"/>
      <c r="C1" s="94" t="s">
        <v>72</v>
      </c>
      <c r="D1" s="94" t="s">
        <v>91</v>
      </c>
      <c r="E1" s="94" t="s">
        <v>70</v>
      </c>
      <c r="F1" s="94" t="s">
        <v>71</v>
      </c>
      <c r="G1" s="94" t="s">
        <v>69</v>
      </c>
      <c r="H1" s="94" t="s">
        <v>96</v>
      </c>
      <c r="I1" s="94" t="s">
        <v>73</v>
      </c>
      <c r="J1" s="94" t="s">
        <v>95</v>
      </c>
      <c r="K1" s="94" t="s">
        <v>74</v>
      </c>
      <c r="L1" s="136" t="s">
        <v>213</v>
      </c>
    </row>
    <row r="2" spans="1:15" s="4" customFormat="1" ht="18" customHeight="1" x14ac:dyDescent="0.25">
      <c r="A2" s="62">
        <v>1</v>
      </c>
      <c r="B2" s="63" t="s">
        <v>0</v>
      </c>
      <c r="C2" s="64">
        <v>74.739999999999995</v>
      </c>
      <c r="D2" s="64" t="s">
        <v>92</v>
      </c>
      <c r="E2" s="91">
        <f>'DADOS HISTÓRICO'!I3</f>
        <v>1.0256410256410255</v>
      </c>
      <c r="F2" s="65">
        <f>E2*C2</f>
        <v>76.65641025641024</v>
      </c>
      <c r="G2" s="66">
        <v>8</v>
      </c>
      <c r="H2" s="67">
        <f>F2/G2</f>
        <v>9.58205128205128</v>
      </c>
      <c r="I2" s="78">
        <v>5</v>
      </c>
      <c r="J2" s="78">
        <f>ROUNDUP(H2/I2,0)</f>
        <v>2</v>
      </c>
      <c r="K2" s="68" t="s">
        <v>68</v>
      </c>
      <c r="L2" s="3">
        <f>J2*I2*G2</f>
        <v>80</v>
      </c>
    </row>
    <row r="3" spans="1:15" s="4" customFormat="1" ht="18" customHeight="1" x14ac:dyDescent="0.25">
      <c r="A3" s="69">
        <v>2</v>
      </c>
      <c r="B3" s="58" t="s">
        <v>1</v>
      </c>
      <c r="C3" s="57">
        <v>42</v>
      </c>
      <c r="D3" s="57" t="s">
        <v>84</v>
      </c>
      <c r="E3" s="92">
        <f>'DADOS HISTÓRICO'!I4</f>
        <v>2</v>
      </c>
      <c r="F3" s="59">
        <f t="shared" ref="F3:F31" si="0">E3*C3</f>
        <v>84</v>
      </c>
      <c r="G3" s="60">
        <v>8</v>
      </c>
      <c r="H3" s="61">
        <f>F3/G3</f>
        <v>10.5</v>
      </c>
      <c r="I3" s="79">
        <v>10</v>
      </c>
      <c r="J3" s="79">
        <v>1</v>
      </c>
      <c r="K3" s="70" t="s">
        <v>68</v>
      </c>
      <c r="L3" s="3">
        <f t="shared" ref="L3:L31" si="1">J3*I3*G3</f>
        <v>80</v>
      </c>
    </row>
    <row r="4" spans="1:15" s="4" customFormat="1" ht="18" customHeight="1" x14ac:dyDescent="0.25">
      <c r="A4" s="69">
        <v>3</v>
      </c>
      <c r="B4" s="58" t="s">
        <v>2</v>
      </c>
      <c r="C4" s="57">
        <v>18.11</v>
      </c>
      <c r="D4" s="57" t="s">
        <v>83</v>
      </c>
      <c r="E4" s="92">
        <f>'DADOS HISTÓRICO'!I5</f>
        <v>12</v>
      </c>
      <c r="F4" s="59">
        <f t="shared" si="0"/>
        <v>217.32</v>
      </c>
      <c r="G4" s="60">
        <v>8</v>
      </c>
      <c r="H4" s="61">
        <f t="shared" ref="H4:H30" si="2">F4/G4</f>
        <v>27.164999999999999</v>
      </c>
      <c r="I4" s="79">
        <v>5</v>
      </c>
      <c r="J4" s="79">
        <f t="shared" ref="J4:J31" si="3">ROUNDUP(H4/I4,0)</f>
        <v>6</v>
      </c>
      <c r="K4" s="70" t="s">
        <v>68</v>
      </c>
      <c r="L4" s="3">
        <f t="shared" si="1"/>
        <v>240</v>
      </c>
    </row>
    <row r="5" spans="1:15" s="4" customFormat="1" ht="18" customHeight="1" x14ac:dyDescent="0.25">
      <c r="A5" s="69">
        <v>4</v>
      </c>
      <c r="B5" s="58" t="s">
        <v>3</v>
      </c>
      <c r="C5" s="57">
        <v>8</v>
      </c>
      <c r="D5" s="57" t="s">
        <v>86</v>
      </c>
      <c r="E5" s="92">
        <f>'DADOS HISTÓRICO'!I6</f>
        <v>40</v>
      </c>
      <c r="F5" s="59">
        <f t="shared" si="0"/>
        <v>320</v>
      </c>
      <c r="G5" s="60">
        <v>8</v>
      </c>
      <c r="H5" s="61">
        <f t="shared" si="2"/>
        <v>40</v>
      </c>
      <c r="I5" s="79">
        <v>5</v>
      </c>
      <c r="J5" s="79">
        <v>4</v>
      </c>
      <c r="K5" s="70" t="s">
        <v>68</v>
      </c>
      <c r="L5" s="3">
        <f t="shared" si="1"/>
        <v>160</v>
      </c>
    </row>
    <row r="6" spans="1:15" s="4" customFormat="1" ht="18" customHeight="1" x14ac:dyDescent="0.25">
      <c r="A6" s="69">
        <v>5</v>
      </c>
      <c r="B6" s="58" t="s">
        <v>4</v>
      </c>
      <c r="C6" s="57">
        <v>224</v>
      </c>
      <c r="D6" s="57" t="s">
        <v>88</v>
      </c>
      <c r="E6" s="92">
        <f>'DADOS HISTÓRICO'!I7</f>
        <v>0.94339622641509435</v>
      </c>
      <c r="F6" s="59">
        <f t="shared" si="0"/>
        <v>211.32075471698113</v>
      </c>
      <c r="G6" s="60">
        <v>8</v>
      </c>
      <c r="H6" s="61">
        <f t="shared" si="2"/>
        <v>26.415094339622641</v>
      </c>
      <c r="I6" s="79">
        <v>5</v>
      </c>
      <c r="J6" s="79">
        <f t="shared" si="3"/>
        <v>6</v>
      </c>
      <c r="K6" s="70" t="s">
        <v>68</v>
      </c>
      <c r="L6" s="3">
        <f t="shared" si="1"/>
        <v>240</v>
      </c>
      <c r="N6" s="4" t="s">
        <v>102</v>
      </c>
    </row>
    <row r="7" spans="1:15" s="4" customFormat="1" ht="18" customHeight="1" x14ac:dyDescent="0.25">
      <c r="A7" s="69">
        <v>6</v>
      </c>
      <c r="B7" s="58" t="s">
        <v>5</v>
      </c>
      <c r="C7" s="57">
        <v>391</v>
      </c>
      <c r="D7" s="57" t="s">
        <v>88</v>
      </c>
      <c r="E7" s="92">
        <f>'DADOS HISTÓRICO'!I8</f>
        <v>1.0230179028132993</v>
      </c>
      <c r="F7" s="59">
        <f t="shared" si="0"/>
        <v>400</v>
      </c>
      <c r="G7" s="60">
        <v>8</v>
      </c>
      <c r="H7" s="61">
        <f t="shared" si="2"/>
        <v>50</v>
      </c>
      <c r="I7" s="79">
        <v>5</v>
      </c>
      <c r="J7" s="79">
        <f t="shared" si="3"/>
        <v>10</v>
      </c>
      <c r="K7" s="70" t="s">
        <v>68</v>
      </c>
      <c r="L7" s="3">
        <f t="shared" si="1"/>
        <v>400</v>
      </c>
      <c r="M7" s="4">
        <v>2.5</v>
      </c>
      <c r="N7" s="4" t="s">
        <v>103</v>
      </c>
    </row>
    <row r="8" spans="1:15" s="4" customFormat="1" ht="18" customHeight="1" x14ac:dyDescent="0.25">
      <c r="A8" s="69">
        <v>7</v>
      </c>
      <c r="B8" s="58" t="s">
        <v>6</v>
      </c>
      <c r="C8" s="57">
        <v>25.44</v>
      </c>
      <c r="D8" s="57" t="s">
        <v>88</v>
      </c>
      <c r="E8" s="92">
        <f>'DADOS HISTÓRICO'!I9</f>
        <v>1.1320754716981132</v>
      </c>
      <c r="F8" s="59">
        <f t="shared" si="0"/>
        <v>28.8</v>
      </c>
      <c r="G8" s="60">
        <v>8</v>
      </c>
      <c r="H8" s="61">
        <f t="shared" si="2"/>
        <v>3.6</v>
      </c>
      <c r="I8" s="79">
        <v>5</v>
      </c>
      <c r="J8" s="79">
        <f t="shared" si="3"/>
        <v>1</v>
      </c>
      <c r="K8" s="70" t="s">
        <v>68</v>
      </c>
      <c r="L8" s="3">
        <f t="shared" si="1"/>
        <v>40</v>
      </c>
      <c r="M8" s="4">
        <v>5</v>
      </c>
      <c r="N8" s="4" t="s">
        <v>104</v>
      </c>
      <c r="O8" s="4" t="s">
        <v>105</v>
      </c>
    </row>
    <row r="9" spans="1:15" s="4" customFormat="1" ht="18" customHeight="1" x14ac:dyDescent="0.25">
      <c r="A9" s="69">
        <v>8</v>
      </c>
      <c r="B9" s="58" t="s">
        <v>7</v>
      </c>
      <c r="C9" s="57">
        <v>8</v>
      </c>
      <c r="D9" s="57" t="s">
        <v>86</v>
      </c>
      <c r="E9" s="92">
        <f>'DADOS HISTÓRICO'!I10</f>
        <v>40</v>
      </c>
      <c r="F9" s="59">
        <f t="shared" si="0"/>
        <v>320</v>
      </c>
      <c r="G9" s="60">
        <v>8</v>
      </c>
      <c r="H9" s="61">
        <f t="shared" si="2"/>
        <v>40</v>
      </c>
      <c r="I9" s="79">
        <v>5</v>
      </c>
      <c r="J9" s="79">
        <v>4</v>
      </c>
      <c r="K9" s="70" t="s">
        <v>68</v>
      </c>
      <c r="L9" s="3">
        <f t="shared" si="1"/>
        <v>160</v>
      </c>
      <c r="M9" s="4">
        <v>10</v>
      </c>
    </row>
    <row r="10" spans="1:15" s="4" customFormat="1" ht="18" customHeight="1" x14ac:dyDescent="0.25">
      <c r="A10" s="69">
        <v>9</v>
      </c>
      <c r="B10" s="58" t="s">
        <v>106</v>
      </c>
      <c r="C10" s="57">
        <v>122</v>
      </c>
      <c r="D10" s="57" t="s">
        <v>88</v>
      </c>
      <c r="E10" s="92">
        <f>'DADOS HISTÓRICO'!I11</f>
        <v>0.65573770491803274</v>
      </c>
      <c r="F10" s="59">
        <f t="shared" si="0"/>
        <v>80</v>
      </c>
      <c r="G10" s="60">
        <v>8</v>
      </c>
      <c r="H10" s="61">
        <f t="shared" si="2"/>
        <v>10</v>
      </c>
      <c r="I10" s="79">
        <v>5</v>
      </c>
      <c r="J10" s="79">
        <f t="shared" si="3"/>
        <v>2</v>
      </c>
      <c r="K10" s="70" t="s">
        <v>68</v>
      </c>
      <c r="L10" s="3">
        <f t="shared" si="1"/>
        <v>80</v>
      </c>
    </row>
    <row r="11" spans="1:15" s="4" customFormat="1" ht="18" customHeight="1" x14ac:dyDescent="0.25">
      <c r="A11" s="69">
        <v>10</v>
      </c>
      <c r="B11" s="58" t="s">
        <v>9</v>
      </c>
      <c r="C11" s="57">
        <v>8</v>
      </c>
      <c r="D11" s="57" t="s">
        <v>84</v>
      </c>
      <c r="E11" s="92">
        <f>'DADOS HISTÓRICO'!I12</f>
        <v>10</v>
      </c>
      <c r="F11" s="59">
        <f t="shared" si="0"/>
        <v>80</v>
      </c>
      <c r="G11" s="60">
        <v>8</v>
      </c>
      <c r="H11" s="61">
        <f t="shared" si="2"/>
        <v>10</v>
      </c>
      <c r="I11" s="79">
        <v>2.5</v>
      </c>
      <c r="J11" s="79">
        <f t="shared" si="3"/>
        <v>4</v>
      </c>
      <c r="K11" s="70" t="s">
        <v>68</v>
      </c>
      <c r="L11" s="3">
        <f t="shared" si="1"/>
        <v>80</v>
      </c>
    </row>
    <row r="12" spans="1:15" s="4" customFormat="1" ht="18" customHeight="1" x14ac:dyDescent="0.25">
      <c r="A12" s="69">
        <v>11</v>
      </c>
      <c r="B12" s="58" t="s">
        <v>10</v>
      </c>
      <c r="C12" s="57">
        <v>3</v>
      </c>
      <c r="D12" s="57" t="s">
        <v>88</v>
      </c>
      <c r="E12" s="92">
        <f>'DADOS HISTÓRICO'!I13</f>
        <v>26.666666666666668</v>
      </c>
      <c r="F12" s="59">
        <f t="shared" si="0"/>
        <v>80</v>
      </c>
      <c r="G12" s="60">
        <v>8</v>
      </c>
      <c r="H12" s="61">
        <f t="shared" si="2"/>
        <v>10</v>
      </c>
      <c r="I12" s="79">
        <v>5</v>
      </c>
      <c r="J12" s="79">
        <f t="shared" si="3"/>
        <v>2</v>
      </c>
      <c r="K12" s="70" t="s">
        <v>68</v>
      </c>
      <c r="L12" s="3">
        <f t="shared" si="1"/>
        <v>80</v>
      </c>
    </row>
    <row r="13" spans="1:15" s="4" customFormat="1" ht="18" customHeight="1" x14ac:dyDescent="0.25">
      <c r="A13" s="69">
        <v>12</v>
      </c>
      <c r="B13" s="58" t="s">
        <v>11</v>
      </c>
      <c r="C13" s="57">
        <v>213</v>
      </c>
      <c r="D13" s="57" t="s">
        <v>88</v>
      </c>
      <c r="E13" s="92">
        <f>'DADOS HISTÓRICO'!I14</f>
        <v>0.75117370892018775</v>
      </c>
      <c r="F13" s="59">
        <f t="shared" si="0"/>
        <v>160</v>
      </c>
      <c r="G13" s="60">
        <v>8</v>
      </c>
      <c r="H13" s="61">
        <f t="shared" si="2"/>
        <v>20</v>
      </c>
      <c r="I13" s="79">
        <v>5</v>
      </c>
      <c r="J13" s="79">
        <f t="shared" si="3"/>
        <v>4</v>
      </c>
      <c r="K13" s="70" t="s">
        <v>68</v>
      </c>
      <c r="L13" s="3">
        <f t="shared" si="1"/>
        <v>160</v>
      </c>
    </row>
    <row r="14" spans="1:15" s="4" customFormat="1" ht="18" customHeight="1" x14ac:dyDescent="0.25">
      <c r="A14" s="69">
        <v>13</v>
      </c>
      <c r="B14" s="58" t="s">
        <v>12</v>
      </c>
      <c r="C14" s="57">
        <v>448</v>
      </c>
      <c r="D14" s="57" t="s">
        <v>88</v>
      </c>
      <c r="E14" s="92">
        <f>'DADOS HISTÓRICO'!I15</f>
        <v>0.35714285714285715</v>
      </c>
      <c r="F14" s="59">
        <f t="shared" si="0"/>
        <v>160</v>
      </c>
      <c r="G14" s="60">
        <v>8</v>
      </c>
      <c r="H14" s="61">
        <f t="shared" si="2"/>
        <v>20</v>
      </c>
      <c r="I14" s="79">
        <v>5</v>
      </c>
      <c r="J14" s="79">
        <f t="shared" si="3"/>
        <v>4</v>
      </c>
      <c r="K14" s="70" t="s">
        <v>68</v>
      </c>
      <c r="L14" s="3">
        <f t="shared" si="1"/>
        <v>160</v>
      </c>
    </row>
    <row r="15" spans="1:15" s="4" customFormat="1" ht="18" customHeight="1" x14ac:dyDescent="0.25">
      <c r="A15" s="69">
        <v>14</v>
      </c>
      <c r="B15" s="58" t="s">
        <v>13</v>
      </c>
      <c r="C15" s="57">
        <v>21</v>
      </c>
      <c r="D15" s="57" t="s">
        <v>84</v>
      </c>
      <c r="E15" s="92">
        <f>'DADOS HISTÓRICO'!I16</f>
        <v>3.8095238095238093</v>
      </c>
      <c r="F15" s="59">
        <f t="shared" si="0"/>
        <v>80</v>
      </c>
      <c r="G15" s="60">
        <v>8</v>
      </c>
      <c r="H15" s="61">
        <f t="shared" si="2"/>
        <v>10</v>
      </c>
      <c r="I15" s="79">
        <v>5</v>
      </c>
      <c r="J15" s="79">
        <f t="shared" si="3"/>
        <v>2</v>
      </c>
      <c r="K15" s="70" t="s">
        <v>68</v>
      </c>
      <c r="L15" s="3">
        <f t="shared" si="1"/>
        <v>80</v>
      </c>
    </row>
    <row r="16" spans="1:15" s="4" customFormat="1" ht="18" customHeight="1" x14ac:dyDescent="0.25">
      <c r="A16" s="69">
        <v>15</v>
      </c>
      <c r="B16" s="58" t="s">
        <v>14</v>
      </c>
      <c r="C16" s="57">
        <v>5</v>
      </c>
      <c r="D16" s="57" t="s">
        <v>86</v>
      </c>
      <c r="E16" s="92">
        <f>'DADOS HISTÓRICO'!I17</f>
        <v>16</v>
      </c>
      <c r="F16" s="59">
        <f t="shared" si="0"/>
        <v>80</v>
      </c>
      <c r="G16" s="60">
        <v>8</v>
      </c>
      <c r="H16" s="61">
        <f t="shared" si="2"/>
        <v>10</v>
      </c>
      <c r="I16" s="79">
        <v>5</v>
      </c>
      <c r="J16" s="79">
        <f t="shared" si="3"/>
        <v>2</v>
      </c>
      <c r="K16" s="70" t="s">
        <v>68</v>
      </c>
      <c r="L16" s="3">
        <f t="shared" si="1"/>
        <v>80</v>
      </c>
    </row>
    <row r="17" spans="1:12" s="4" customFormat="1" ht="18" customHeight="1" x14ac:dyDescent="0.25">
      <c r="A17" s="69">
        <v>16</v>
      </c>
      <c r="B17" s="58" t="s">
        <v>15</v>
      </c>
      <c r="C17" s="57">
        <v>29</v>
      </c>
      <c r="D17" s="57" t="s">
        <v>88</v>
      </c>
      <c r="E17" s="92">
        <f>'DADOS HISTÓRICO'!I18</f>
        <v>2.7586206896551726</v>
      </c>
      <c r="F17" s="59">
        <f t="shared" si="0"/>
        <v>80</v>
      </c>
      <c r="G17" s="60">
        <v>8</v>
      </c>
      <c r="H17" s="61">
        <f t="shared" si="2"/>
        <v>10</v>
      </c>
      <c r="I17" s="79">
        <v>5</v>
      </c>
      <c r="J17" s="79">
        <f t="shared" si="3"/>
        <v>2</v>
      </c>
      <c r="K17" s="70" t="s">
        <v>68</v>
      </c>
      <c r="L17" s="3">
        <f t="shared" si="1"/>
        <v>80</v>
      </c>
    </row>
    <row r="18" spans="1:12" s="4" customFormat="1" ht="18" customHeight="1" x14ac:dyDescent="0.25">
      <c r="A18" s="69">
        <v>17</v>
      </c>
      <c r="B18" s="58" t="s">
        <v>16</v>
      </c>
      <c r="C18" s="57">
        <v>4</v>
      </c>
      <c r="D18" s="57" t="s">
        <v>86</v>
      </c>
      <c r="E18" s="92">
        <f>'DADOS HISTÓRICO'!I19</f>
        <v>10</v>
      </c>
      <c r="F18" s="59">
        <f t="shared" si="0"/>
        <v>40</v>
      </c>
      <c r="G18" s="60">
        <v>8</v>
      </c>
      <c r="H18" s="61">
        <f t="shared" si="2"/>
        <v>5</v>
      </c>
      <c r="I18" s="79">
        <v>2.5</v>
      </c>
      <c r="J18" s="79">
        <f t="shared" si="3"/>
        <v>2</v>
      </c>
      <c r="K18" s="70" t="s">
        <v>68</v>
      </c>
      <c r="L18" s="3">
        <f t="shared" si="1"/>
        <v>40</v>
      </c>
    </row>
    <row r="19" spans="1:12" s="4" customFormat="1" ht="18" customHeight="1" x14ac:dyDescent="0.25">
      <c r="A19" s="69">
        <v>18</v>
      </c>
      <c r="B19" s="58" t="s">
        <v>17</v>
      </c>
      <c r="C19" s="57">
        <v>17</v>
      </c>
      <c r="D19" s="57" t="s">
        <v>88</v>
      </c>
      <c r="E19" s="92">
        <f>'DADOS HISTÓRICO'!I20</f>
        <v>4.7058823529411766</v>
      </c>
      <c r="F19" s="59">
        <f t="shared" si="0"/>
        <v>80</v>
      </c>
      <c r="G19" s="60">
        <v>8</v>
      </c>
      <c r="H19" s="61">
        <f t="shared" si="2"/>
        <v>10</v>
      </c>
      <c r="I19" s="79">
        <v>5</v>
      </c>
      <c r="J19" s="79">
        <f t="shared" si="3"/>
        <v>2</v>
      </c>
      <c r="K19" s="70" t="s">
        <v>68</v>
      </c>
      <c r="L19" s="3">
        <f t="shared" si="1"/>
        <v>80</v>
      </c>
    </row>
    <row r="20" spans="1:12" s="4" customFormat="1" ht="18" customHeight="1" x14ac:dyDescent="0.25">
      <c r="A20" s="69">
        <v>19</v>
      </c>
      <c r="B20" s="58" t="s">
        <v>18</v>
      </c>
      <c r="C20" s="57">
        <v>477</v>
      </c>
      <c r="D20" s="57" t="s">
        <v>88</v>
      </c>
      <c r="E20" s="92">
        <f>'DADOS HISTÓRICO'!I21</f>
        <v>0.33542976939203356</v>
      </c>
      <c r="F20" s="59">
        <f t="shared" si="0"/>
        <v>160</v>
      </c>
      <c r="G20" s="60">
        <v>8</v>
      </c>
      <c r="H20" s="61">
        <f t="shared" si="2"/>
        <v>20</v>
      </c>
      <c r="I20" s="79">
        <v>5</v>
      </c>
      <c r="J20" s="79">
        <f t="shared" si="3"/>
        <v>4</v>
      </c>
      <c r="K20" s="70" t="s">
        <v>68</v>
      </c>
      <c r="L20" s="3">
        <f t="shared" si="1"/>
        <v>160</v>
      </c>
    </row>
    <row r="21" spans="1:12" s="4" customFormat="1" ht="18" customHeight="1" x14ac:dyDescent="0.25">
      <c r="A21" s="69">
        <v>20</v>
      </c>
      <c r="B21" s="58" t="s">
        <v>19</v>
      </c>
      <c r="C21" s="57">
        <v>12</v>
      </c>
      <c r="D21" s="57" t="s">
        <v>84</v>
      </c>
      <c r="E21" s="92">
        <f>'DADOS HISTÓRICO'!I22</f>
        <v>6.666666666666667</v>
      </c>
      <c r="F21" s="59">
        <f t="shared" si="0"/>
        <v>80</v>
      </c>
      <c r="G21" s="60">
        <v>8</v>
      </c>
      <c r="H21" s="61">
        <f t="shared" si="2"/>
        <v>10</v>
      </c>
      <c r="I21" s="79">
        <v>5</v>
      </c>
      <c r="J21" s="79">
        <f t="shared" si="3"/>
        <v>2</v>
      </c>
      <c r="K21" s="70" t="s">
        <v>68</v>
      </c>
      <c r="L21" s="3">
        <f t="shared" si="1"/>
        <v>80</v>
      </c>
    </row>
    <row r="22" spans="1:12" s="4" customFormat="1" ht="18" customHeight="1" x14ac:dyDescent="0.25">
      <c r="A22" s="69">
        <v>21</v>
      </c>
      <c r="B22" s="58" t="s">
        <v>20</v>
      </c>
      <c r="C22" s="57">
        <v>20</v>
      </c>
      <c r="D22" s="57" t="s">
        <v>84</v>
      </c>
      <c r="E22" s="92">
        <f>'DADOS HISTÓRICO'!I23</f>
        <v>4</v>
      </c>
      <c r="F22" s="59">
        <f t="shared" si="0"/>
        <v>80</v>
      </c>
      <c r="G22" s="60">
        <v>8</v>
      </c>
      <c r="H22" s="61">
        <f t="shared" si="2"/>
        <v>10</v>
      </c>
      <c r="I22" s="79">
        <v>5</v>
      </c>
      <c r="J22" s="79">
        <f t="shared" si="3"/>
        <v>2</v>
      </c>
      <c r="K22" s="70" t="s">
        <v>68</v>
      </c>
      <c r="L22" s="3">
        <f t="shared" si="1"/>
        <v>80</v>
      </c>
    </row>
    <row r="23" spans="1:12" s="4" customFormat="1" ht="18" customHeight="1" x14ac:dyDescent="0.25">
      <c r="A23" s="69">
        <v>22</v>
      </c>
      <c r="B23" s="58" t="s">
        <v>21</v>
      </c>
      <c r="C23" s="57">
        <v>81</v>
      </c>
      <c r="D23" s="57" t="s">
        <v>88</v>
      </c>
      <c r="E23" s="92">
        <f>'DADOS HISTÓRICO'!I24</f>
        <v>1.9753086419753085</v>
      </c>
      <c r="F23" s="59">
        <f t="shared" si="0"/>
        <v>160</v>
      </c>
      <c r="G23" s="60">
        <v>8</v>
      </c>
      <c r="H23" s="61">
        <f t="shared" si="2"/>
        <v>20</v>
      </c>
      <c r="I23" s="79">
        <v>5</v>
      </c>
      <c r="J23" s="79">
        <f t="shared" si="3"/>
        <v>4</v>
      </c>
      <c r="K23" s="70" t="s">
        <v>68</v>
      </c>
      <c r="L23" s="3">
        <f t="shared" si="1"/>
        <v>160</v>
      </c>
    </row>
    <row r="24" spans="1:12" s="4" customFormat="1" ht="18" customHeight="1" x14ac:dyDescent="0.25">
      <c r="A24" s="69">
        <v>23</v>
      </c>
      <c r="B24" s="58" t="s">
        <v>22</v>
      </c>
      <c r="C24" s="57">
        <v>16</v>
      </c>
      <c r="D24" s="57" t="s">
        <v>84</v>
      </c>
      <c r="E24" s="92">
        <f>'DADOS HISTÓRICO'!I25</f>
        <v>1.25</v>
      </c>
      <c r="F24" s="59">
        <f t="shared" si="0"/>
        <v>20</v>
      </c>
      <c r="G24" s="60">
        <v>8</v>
      </c>
      <c r="H24" s="61">
        <f t="shared" si="2"/>
        <v>2.5</v>
      </c>
      <c r="I24" s="79">
        <v>2.5</v>
      </c>
      <c r="J24" s="79">
        <f t="shared" si="3"/>
        <v>1</v>
      </c>
      <c r="K24" s="70" t="s">
        <v>68</v>
      </c>
      <c r="L24" s="3">
        <f t="shared" si="1"/>
        <v>20</v>
      </c>
    </row>
    <row r="25" spans="1:12" s="4" customFormat="1" ht="18" customHeight="1" x14ac:dyDescent="0.25">
      <c r="A25" s="69">
        <v>24</v>
      </c>
      <c r="B25" s="58" t="s">
        <v>23</v>
      </c>
      <c r="C25" s="57">
        <v>4</v>
      </c>
      <c r="D25" s="57" t="s">
        <v>86</v>
      </c>
      <c r="E25" s="92">
        <f>'DADOS HISTÓRICO'!I26</f>
        <v>10</v>
      </c>
      <c r="F25" s="59">
        <f t="shared" si="0"/>
        <v>40</v>
      </c>
      <c r="G25" s="60">
        <v>8</v>
      </c>
      <c r="H25" s="61">
        <f t="shared" si="2"/>
        <v>5</v>
      </c>
      <c r="I25" s="79">
        <v>2.5</v>
      </c>
      <c r="J25" s="79">
        <f t="shared" si="3"/>
        <v>2</v>
      </c>
      <c r="K25" s="70" t="s">
        <v>68</v>
      </c>
      <c r="L25" s="3">
        <f t="shared" si="1"/>
        <v>40</v>
      </c>
    </row>
    <row r="26" spans="1:12" s="4" customFormat="1" ht="18" customHeight="1" x14ac:dyDescent="0.25">
      <c r="A26" s="69">
        <v>25</v>
      </c>
      <c r="B26" s="58" t="s">
        <v>24</v>
      </c>
      <c r="C26" s="57">
        <v>477</v>
      </c>
      <c r="D26" s="57" t="s">
        <v>88</v>
      </c>
      <c r="E26" s="92">
        <f>'DADOS HISTÓRICO'!I27</f>
        <v>0.33542976939203356</v>
      </c>
      <c r="F26" s="59">
        <f t="shared" si="0"/>
        <v>160</v>
      </c>
      <c r="G26" s="60">
        <v>8</v>
      </c>
      <c r="H26" s="61">
        <f t="shared" si="2"/>
        <v>20</v>
      </c>
      <c r="I26" s="79">
        <v>5</v>
      </c>
      <c r="J26" s="79">
        <f t="shared" si="3"/>
        <v>4</v>
      </c>
      <c r="K26" s="70" t="s">
        <v>68</v>
      </c>
      <c r="L26" s="3">
        <f t="shared" si="1"/>
        <v>160</v>
      </c>
    </row>
    <row r="27" spans="1:12" s="4" customFormat="1" ht="18" customHeight="1" x14ac:dyDescent="0.25">
      <c r="A27" s="69">
        <v>26</v>
      </c>
      <c r="B27" s="58" t="s">
        <v>25</v>
      </c>
      <c r="C27" s="57">
        <v>4</v>
      </c>
      <c r="D27" s="57" t="s">
        <v>86</v>
      </c>
      <c r="E27" s="92">
        <f>'DADOS HISTÓRICO'!I28</f>
        <v>20</v>
      </c>
      <c r="F27" s="59">
        <f t="shared" si="0"/>
        <v>80</v>
      </c>
      <c r="G27" s="60">
        <v>8</v>
      </c>
      <c r="H27" s="61">
        <f t="shared" si="2"/>
        <v>10</v>
      </c>
      <c r="I27" s="79">
        <v>5</v>
      </c>
      <c r="J27" s="79">
        <f t="shared" si="3"/>
        <v>2</v>
      </c>
      <c r="K27" s="70" t="s">
        <v>68</v>
      </c>
      <c r="L27" s="3">
        <f t="shared" si="1"/>
        <v>80</v>
      </c>
    </row>
    <row r="28" spans="1:12" s="4" customFormat="1" ht="18" customHeight="1" x14ac:dyDescent="0.25">
      <c r="A28" s="69">
        <v>27</v>
      </c>
      <c r="B28" s="58" t="s">
        <v>233</v>
      </c>
      <c r="C28" s="57">
        <v>224</v>
      </c>
      <c r="D28" s="57" t="s">
        <v>88</v>
      </c>
      <c r="E28" s="92">
        <f>'DADOS HISTÓRICO'!I29</f>
        <v>0.75471698113207553</v>
      </c>
      <c r="F28" s="59">
        <f t="shared" si="0"/>
        <v>169.05660377358492</v>
      </c>
      <c r="G28" s="60">
        <v>8</v>
      </c>
      <c r="H28" s="61">
        <f>F28/G28</f>
        <v>21.132075471698116</v>
      </c>
      <c r="I28" s="79">
        <v>5</v>
      </c>
      <c r="J28" s="79">
        <v>4</v>
      </c>
      <c r="K28" s="70" t="s">
        <v>68</v>
      </c>
      <c r="L28" s="3"/>
    </row>
    <row r="29" spans="1:12" s="4" customFormat="1" ht="18" customHeight="1" x14ac:dyDescent="0.25">
      <c r="A29" s="69">
        <v>28</v>
      </c>
      <c r="B29" s="58" t="s">
        <v>101</v>
      </c>
      <c r="C29" s="57">
        <v>76</v>
      </c>
      <c r="D29" s="57" t="s">
        <v>92</v>
      </c>
      <c r="E29" s="92">
        <f>'DADOS HISTÓRICO'!I30</f>
        <v>1.0526315789473684</v>
      </c>
      <c r="F29" s="59">
        <f t="shared" si="0"/>
        <v>80</v>
      </c>
      <c r="G29" s="60">
        <v>8</v>
      </c>
      <c r="H29" s="61">
        <f t="shared" si="2"/>
        <v>10</v>
      </c>
      <c r="I29" s="79">
        <v>5</v>
      </c>
      <c r="J29" s="79">
        <v>2</v>
      </c>
      <c r="K29" s="70" t="s">
        <v>68</v>
      </c>
      <c r="L29" s="3"/>
    </row>
    <row r="30" spans="1:12" s="4" customFormat="1" ht="18" customHeight="1" x14ac:dyDescent="0.25">
      <c r="A30" s="69">
        <v>29</v>
      </c>
      <c r="B30" s="58" t="s">
        <v>26</v>
      </c>
      <c r="C30" s="57">
        <v>95</v>
      </c>
      <c r="D30" s="57" t="s">
        <v>88</v>
      </c>
      <c r="E30" s="92">
        <f>'DADOS HISTÓRICO'!I31</f>
        <v>0.8</v>
      </c>
      <c r="F30" s="59">
        <f t="shared" si="0"/>
        <v>76</v>
      </c>
      <c r="G30" s="60">
        <v>8</v>
      </c>
      <c r="H30" s="61">
        <f t="shared" si="2"/>
        <v>9.5</v>
      </c>
      <c r="I30" s="79">
        <v>5</v>
      </c>
      <c r="J30" s="79">
        <f t="shared" si="3"/>
        <v>2</v>
      </c>
      <c r="K30" s="70" t="s">
        <v>68</v>
      </c>
      <c r="L30" s="3">
        <f t="shared" si="1"/>
        <v>80</v>
      </c>
    </row>
    <row r="31" spans="1:12" s="4" customFormat="1" ht="18" customHeight="1" thickBot="1" x14ac:dyDescent="0.3">
      <c r="A31" s="71">
        <v>30</v>
      </c>
      <c r="B31" s="72" t="s">
        <v>27</v>
      </c>
      <c r="C31" s="73">
        <v>95</v>
      </c>
      <c r="D31" s="73" t="s">
        <v>88</v>
      </c>
      <c r="E31" s="93">
        <f>'DADOS HISTÓRICO'!I32</f>
        <v>0.8</v>
      </c>
      <c r="F31" s="74">
        <f t="shared" si="0"/>
        <v>76</v>
      </c>
      <c r="G31" s="75">
        <v>8</v>
      </c>
      <c r="H31" s="76">
        <f>F31/G31</f>
        <v>9.5</v>
      </c>
      <c r="I31" s="80">
        <v>5</v>
      </c>
      <c r="J31" s="80">
        <f t="shared" si="3"/>
        <v>2</v>
      </c>
      <c r="K31" s="77" t="s">
        <v>68</v>
      </c>
      <c r="L31" s="3">
        <f t="shared" si="1"/>
        <v>80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23278-03D1-4EF8-8343-94A6F2579D02}">
  <dimension ref="A1:J32"/>
  <sheetViews>
    <sheetView topLeftCell="A4" zoomScaleNormal="100" workbookViewId="0">
      <selection activeCell="C33" sqref="C33"/>
    </sheetView>
  </sheetViews>
  <sheetFormatPr defaultRowHeight="15" x14ac:dyDescent="0.25"/>
  <cols>
    <col min="1" max="1" width="4.85546875" customWidth="1"/>
    <col min="2" max="2" width="26.42578125" bestFit="1" customWidth="1"/>
    <col min="3" max="4" width="10.28515625" style="1" customWidth="1"/>
    <col min="5" max="5" width="16.5703125" style="1" customWidth="1"/>
    <col min="6" max="6" width="13.42578125" style="1" customWidth="1"/>
    <col min="7" max="7" width="17.5703125" style="1" customWidth="1"/>
    <col min="8" max="8" width="18" style="1" customWidth="1"/>
    <col min="9" max="9" width="11.85546875" style="53" customWidth="1"/>
    <col min="10" max="10" width="9.5703125" style="2" customWidth="1"/>
  </cols>
  <sheetData>
    <row r="1" spans="1:10" ht="15.75" thickBot="1" x14ac:dyDescent="0.3"/>
    <row r="2" spans="1:10" ht="19.5" customHeight="1" thickBot="1" x14ac:dyDescent="0.3">
      <c r="A2" s="223" t="s">
        <v>28</v>
      </c>
      <c r="B2" s="224"/>
      <c r="C2" s="83" t="s">
        <v>76</v>
      </c>
      <c r="D2" s="83" t="s">
        <v>82</v>
      </c>
      <c r="E2" s="83" t="s">
        <v>75</v>
      </c>
      <c r="F2" s="83" t="s">
        <v>77</v>
      </c>
      <c r="G2" s="83" t="s">
        <v>81</v>
      </c>
      <c r="H2" s="83" t="s">
        <v>80</v>
      </c>
      <c r="I2" s="221" t="s">
        <v>78</v>
      </c>
      <c r="J2" s="222"/>
    </row>
    <row r="3" spans="1:10" s="4" customFormat="1" ht="18" customHeight="1" x14ac:dyDescent="0.25">
      <c r="A3" s="62">
        <v>1</v>
      </c>
      <c r="B3" s="63" t="s">
        <v>0</v>
      </c>
      <c r="C3" s="64">
        <v>78</v>
      </c>
      <c r="D3" s="64" t="s">
        <v>92</v>
      </c>
      <c r="E3" s="67">
        <v>5</v>
      </c>
      <c r="F3" s="84">
        <v>2</v>
      </c>
      <c r="G3" s="66">
        <v>8</v>
      </c>
      <c r="H3" s="65">
        <f>G3*F3*E3</f>
        <v>80</v>
      </c>
      <c r="I3" s="85">
        <f t="shared" ref="I3:I9" si="0">H3/C3</f>
        <v>1.0256410256410255</v>
      </c>
      <c r="J3" s="86" t="s">
        <v>94</v>
      </c>
    </row>
    <row r="4" spans="1:10" s="4" customFormat="1" ht="18" customHeight="1" x14ac:dyDescent="0.25">
      <c r="A4" s="69">
        <v>2</v>
      </c>
      <c r="B4" s="58" t="s">
        <v>1</v>
      </c>
      <c r="C4" s="57">
        <v>100</v>
      </c>
      <c r="D4" s="57" t="s">
        <v>84</v>
      </c>
      <c r="E4" s="61">
        <v>25</v>
      </c>
      <c r="F4" s="82">
        <v>1</v>
      </c>
      <c r="G4" s="60">
        <v>8</v>
      </c>
      <c r="H4" s="59">
        <f t="shared" ref="H4:H10" si="1">G4*F4*E4</f>
        <v>200</v>
      </c>
      <c r="I4" s="81">
        <f t="shared" si="0"/>
        <v>2</v>
      </c>
      <c r="J4" s="87" t="s">
        <v>85</v>
      </c>
    </row>
    <row r="5" spans="1:10" s="4" customFormat="1" ht="18" customHeight="1" x14ac:dyDescent="0.25">
      <c r="A5" s="69">
        <v>3</v>
      </c>
      <c r="B5" s="58" t="s">
        <v>2</v>
      </c>
      <c r="C5" s="57">
        <v>20</v>
      </c>
      <c r="D5" s="57" t="s">
        <v>83</v>
      </c>
      <c r="E5" s="61">
        <v>5</v>
      </c>
      <c r="F5" s="82">
        <v>6</v>
      </c>
      <c r="G5" s="60">
        <v>8</v>
      </c>
      <c r="H5" s="59">
        <f t="shared" si="1"/>
        <v>240</v>
      </c>
      <c r="I5" s="81">
        <f t="shared" si="0"/>
        <v>12</v>
      </c>
      <c r="J5" s="87" t="s">
        <v>79</v>
      </c>
    </row>
    <row r="6" spans="1:10" s="4" customFormat="1" ht="18" customHeight="1" x14ac:dyDescent="0.25">
      <c r="A6" s="69">
        <v>4</v>
      </c>
      <c r="B6" s="58" t="s">
        <v>3</v>
      </c>
      <c r="C6" s="57">
        <v>4</v>
      </c>
      <c r="D6" s="57" t="s">
        <v>86</v>
      </c>
      <c r="E6" s="61">
        <v>5</v>
      </c>
      <c r="F6" s="82">
        <v>4</v>
      </c>
      <c r="G6" s="60">
        <v>8</v>
      </c>
      <c r="H6" s="59">
        <f t="shared" si="1"/>
        <v>160</v>
      </c>
      <c r="I6" s="81">
        <f t="shared" si="0"/>
        <v>40</v>
      </c>
      <c r="J6" s="87" t="s">
        <v>87</v>
      </c>
    </row>
    <row r="7" spans="1:10" s="4" customFormat="1" ht="18" customHeight="1" x14ac:dyDescent="0.25">
      <c r="A7" s="69">
        <v>5</v>
      </c>
      <c r="B7" s="58" t="s">
        <v>4</v>
      </c>
      <c r="C7" s="57">
        <v>212</v>
      </c>
      <c r="D7" s="57" t="s">
        <v>88</v>
      </c>
      <c r="E7" s="61">
        <v>5</v>
      </c>
      <c r="F7" s="82">
        <v>5</v>
      </c>
      <c r="G7" s="60">
        <v>8</v>
      </c>
      <c r="H7" s="59">
        <f t="shared" si="1"/>
        <v>200</v>
      </c>
      <c r="I7" s="81">
        <f t="shared" si="0"/>
        <v>0.94339622641509435</v>
      </c>
      <c r="J7" s="87" t="s">
        <v>87</v>
      </c>
    </row>
    <row r="8" spans="1:10" s="4" customFormat="1" ht="18" customHeight="1" x14ac:dyDescent="0.25">
      <c r="A8" s="69">
        <v>6</v>
      </c>
      <c r="B8" s="58" t="s">
        <v>5</v>
      </c>
      <c r="C8" s="57">
        <v>391</v>
      </c>
      <c r="D8" s="57" t="s">
        <v>88</v>
      </c>
      <c r="E8" s="61">
        <v>5</v>
      </c>
      <c r="F8" s="82">
        <v>10</v>
      </c>
      <c r="G8" s="60">
        <v>8</v>
      </c>
      <c r="H8" s="59">
        <f>G8*F8*E8</f>
        <v>400</v>
      </c>
      <c r="I8" s="81">
        <f>H8/C8</f>
        <v>1.0230179028132993</v>
      </c>
      <c r="J8" s="87" t="s">
        <v>89</v>
      </c>
    </row>
    <row r="9" spans="1:10" s="4" customFormat="1" ht="18" customHeight="1" x14ac:dyDescent="0.25">
      <c r="A9" s="69">
        <v>7</v>
      </c>
      <c r="B9" s="58" t="s">
        <v>6</v>
      </c>
      <c r="C9" s="57">
        <v>212</v>
      </c>
      <c r="D9" s="57" t="s">
        <v>90</v>
      </c>
      <c r="E9" s="61">
        <v>5</v>
      </c>
      <c r="F9" s="82">
        <v>6</v>
      </c>
      <c r="G9" s="60">
        <v>8</v>
      </c>
      <c r="H9" s="59">
        <f t="shared" si="1"/>
        <v>240</v>
      </c>
      <c r="I9" s="81">
        <f t="shared" si="0"/>
        <v>1.1320754716981132</v>
      </c>
      <c r="J9" s="87" t="s">
        <v>89</v>
      </c>
    </row>
    <row r="10" spans="1:10" s="4" customFormat="1" ht="18" customHeight="1" x14ac:dyDescent="0.25">
      <c r="A10" s="69">
        <v>8</v>
      </c>
      <c r="B10" s="58" t="s">
        <v>7</v>
      </c>
      <c r="C10" s="57">
        <v>4</v>
      </c>
      <c r="D10" s="57" t="s">
        <v>86</v>
      </c>
      <c r="E10" s="61">
        <v>5</v>
      </c>
      <c r="F10" s="82">
        <v>4</v>
      </c>
      <c r="G10" s="60">
        <v>8</v>
      </c>
      <c r="H10" s="59">
        <f t="shared" si="1"/>
        <v>160</v>
      </c>
      <c r="I10" s="81">
        <f t="shared" ref="I10:I30" si="2">H10/C10</f>
        <v>40</v>
      </c>
      <c r="J10" s="87" t="s">
        <v>87</v>
      </c>
    </row>
    <row r="11" spans="1:10" s="4" customFormat="1" ht="18" customHeight="1" x14ac:dyDescent="0.25">
      <c r="A11" s="69">
        <v>9</v>
      </c>
      <c r="B11" s="58" t="s">
        <v>8</v>
      </c>
      <c r="C11" s="57">
        <v>122</v>
      </c>
      <c r="D11" s="57" t="s">
        <v>88</v>
      </c>
      <c r="E11" s="61">
        <v>5</v>
      </c>
      <c r="F11" s="82">
        <v>2</v>
      </c>
      <c r="G11" s="60">
        <v>8</v>
      </c>
      <c r="H11" s="59">
        <f t="shared" ref="H11:H30" si="3">G11*F11*E11</f>
        <v>80</v>
      </c>
      <c r="I11" s="81">
        <f t="shared" si="2"/>
        <v>0.65573770491803274</v>
      </c>
      <c r="J11" s="87" t="s">
        <v>89</v>
      </c>
    </row>
    <row r="12" spans="1:10" s="4" customFormat="1" ht="18" customHeight="1" x14ac:dyDescent="0.25">
      <c r="A12" s="69">
        <v>10</v>
      </c>
      <c r="B12" s="58" t="s">
        <v>9</v>
      </c>
      <c r="C12" s="57">
        <v>8</v>
      </c>
      <c r="D12" s="57" t="s">
        <v>84</v>
      </c>
      <c r="E12" s="61">
        <v>5</v>
      </c>
      <c r="F12" s="82">
        <v>2</v>
      </c>
      <c r="G12" s="60">
        <v>8</v>
      </c>
      <c r="H12" s="59">
        <f t="shared" si="3"/>
        <v>80</v>
      </c>
      <c r="I12" s="81">
        <f t="shared" si="2"/>
        <v>10</v>
      </c>
      <c r="J12" s="87" t="s">
        <v>85</v>
      </c>
    </row>
    <row r="13" spans="1:10" s="4" customFormat="1" ht="18" customHeight="1" x14ac:dyDescent="0.25">
      <c r="A13" s="69">
        <v>11</v>
      </c>
      <c r="B13" s="58" t="s">
        <v>10</v>
      </c>
      <c r="C13" s="57">
        <v>3</v>
      </c>
      <c r="D13" s="57" t="s">
        <v>88</v>
      </c>
      <c r="E13" s="61">
        <v>5</v>
      </c>
      <c r="F13" s="82">
        <v>2</v>
      </c>
      <c r="G13" s="60">
        <v>8</v>
      </c>
      <c r="H13" s="59">
        <f t="shared" si="3"/>
        <v>80</v>
      </c>
      <c r="I13" s="81">
        <f t="shared" si="2"/>
        <v>26.666666666666668</v>
      </c>
      <c r="J13" s="87" t="s">
        <v>89</v>
      </c>
    </row>
    <row r="14" spans="1:10" s="4" customFormat="1" ht="18" customHeight="1" x14ac:dyDescent="0.25">
      <c r="A14" s="69">
        <v>12</v>
      </c>
      <c r="B14" s="58" t="s">
        <v>11</v>
      </c>
      <c r="C14" s="57">
        <v>213</v>
      </c>
      <c r="D14" s="57" t="s">
        <v>88</v>
      </c>
      <c r="E14" s="61">
        <v>5</v>
      </c>
      <c r="F14" s="82">
        <v>4</v>
      </c>
      <c r="G14" s="60">
        <v>8</v>
      </c>
      <c r="H14" s="59">
        <f t="shared" si="3"/>
        <v>160</v>
      </c>
      <c r="I14" s="81">
        <f t="shared" si="2"/>
        <v>0.75117370892018775</v>
      </c>
      <c r="J14" s="87" t="s">
        <v>89</v>
      </c>
    </row>
    <row r="15" spans="1:10" s="4" customFormat="1" ht="18" customHeight="1" x14ac:dyDescent="0.25">
      <c r="A15" s="69">
        <v>13</v>
      </c>
      <c r="B15" s="58" t="s">
        <v>12</v>
      </c>
      <c r="C15" s="57">
        <v>448</v>
      </c>
      <c r="D15" s="57" t="s">
        <v>88</v>
      </c>
      <c r="E15" s="61">
        <v>5</v>
      </c>
      <c r="F15" s="82">
        <v>4</v>
      </c>
      <c r="G15" s="60">
        <v>8</v>
      </c>
      <c r="H15" s="59">
        <f t="shared" si="3"/>
        <v>160</v>
      </c>
      <c r="I15" s="81">
        <f t="shared" si="2"/>
        <v>0.35714285714285715</v>
      </c>
      <c r="J15" s="87" t="s">
        <v>89</v>
      </c>
    </row>
    <row r="16" spans="1:10" s="4" customFormat="1" ht="18" customHeight="1" x14ac:dyDescent="0.25">
      <c r="A16" s="69">
        <v>14</v>
      </c>
      <c r="B16" s="58" t="s">
        <v>13</v>
      </c>
      <c r="C16" s="57">
        <v>21</v>
      </c>
      <c r="D16" s="57" t="s">
        <v>84</v>
      </c>
      <c r="E16" s="61">
        <v>5</v>
      </c>
      <c r="F16" s="82">
        <v>2</v>
      </c>
      <c r="G16" s="60">
        <v>8</v>
      </c>
      <c r="H16" s="59">
        <f t="shared" si="3"/>
        <v>80</v>
      </c>
      <c r="I16" s="81">
        <f t="shared" si="2"/>
        <v>3.8095238095238093</v>
      </c>
      <c r="J16" s="87" t="s">
        <v>85</v>
      </c>
    </row>
    <row r="17" spans="1:10" s="4" customFormat="1" ht="18" customHeight="1" x14ac:dyDescent="0.25">
      <c r="A17" s="69">
        <v>15</v>
      </c>
      <c r="B17" s="58" t="s">
        <v>14</v>
      </c>
      <c r="C17" s="57">
        <v>5</v>
      </c>
      <c r="D17" s="57" t="s">
        <v>86</v>
      </c>
      <c r="E17" s="61">
        <v>5</v>
      </c>
      <c r="F17" s="82">
        <v>2</v>
      </c>
      <c r="G17" s="60">
        <v>8</v>
      </c>
      <c r="H17" s="59">
        <f t="shared" si="3"/>
        <v>80</v>
      </c>
      <c r="I17" s="81">
        <f t="shared" si="2"/>
        <v>16</v>
      </c>
      <c r="J17" s="87" t="s">
        <v>93</v>
      </c>
    </row>
    <row r="18" spans="1:10" s="4" customFormat="1" ht="18" customHeight="1" x14ac:dyDescent="0.25">
      <c r="A18" s="69">
        <v>16</v>
      </c>
      <c r="B18" s="58" t="s">
        <v>15</v>
      </c>
      <c r="C18" s="57">
        <v>29</v>
      </c>
      <c r="D18" s="57" t="s">
        <v>88</v>
      </c>
      <c r="E18" s="61">
        <v>5</v>
      </c>
      <c r="F18" s="82">
        <v>2</v>
      </c>
      <c r="G18" s="60">
        <v>8</v>
      </c>
      <c r="H18" s="59">
        <f t="shared" si="3"/>
        <v>80</v>
      </c>
      <c r="I18" s="81">
        <f t="shared" si="2"/>
        <v>2.7586206896551726</v>
      </c>
      <c r="J18" s="87" t="s">
        <v>89</v>
      </c>
    </row>
    <row r="19" spans="1:10" s="4" customFormat="1" ht="18" customHeight="1" x14ac:dyDescent="0.25">
      <c r="A19" s="69">
        <v>17</v>
      </c>
      <c r="B19" s="58" t="s">
        <v>16</v>
      </c>
      <c r="C19" s="57">
        <v>4</v>
      </c>
      <c r="D19" s="57" t="s">
        <v>86</v>
      </c>
      <c r="E19" s="61">
        <v>5</v>
      </c>
      <c r="F19" s="82">
        <v>1</v>
      </c>
      <c r="G19" s="60">
        <v>8</v>
      </c>
      <c r="H19" s="59">
        <f t="shared" si="3"/>
        <v>40</v>
      </c>
      <c r="I19" s="81">
        <f t="shared" si="2"/>
        <v>10</v>
      </c>
      <c r="J19" s="87" t="s">
        <v>93</v>
      </c>
    </row>
    <row r="20" spans="1:10" s="4" customFormat="1" ht="18" customHeight="1" x14ac:dyDescent="0.25">
      <c r="A20" s="69">
        <v>18</v>
      </c>
      <c r="B20" s="58" t="s">
        <v>17</v>
      </c>
      <c r="C20" s="57">
        <v>17</v>
      </c>
      <c r="D20" s="57" t="s">
        <v>88</v>
      </c>
      <c r="E20" s="61">
        <v>5</v>
      </c>
      <c r="F20" s="82">
        <v>2</v>
      </c>
      <c r="G20" s="60">
        <v>8</v>
      </c>
      <c r="H20" s="59">
        <f t="shared" si="3"/>
        <v>80</v>
      </c>
      <c r="I20" s="81">
        <f t="shared" si="2"/>
        <v>4.7058823529411766</v>
      </c>
      <c r="J20" s="87" t="s">
        <v>89</v>
      </c>
    </row>
    <row r="21" spans="1:10" s="4" customFormat="1" ht="18" customHeight="1" x14ac:dyDescent="0.25">
      <c r="A21" s="69">
        <v>19</v>
      </c>
      <c r="B21" s="58" t="s">
        <v>18</v>
      </c>
      <c r="C21" s="57">
        <v>477</v>
      </c>
      <c r="D21" s="57" t="s">
        <v>88</v>
      </c>
      <c r="E21" s="61">
        <v>5</v>
      </c>
      <c r="F21" s="82">
        <v>4</v>
      </c>
      <c r="G21" s="60">
        <v>8</v>
      </c>
      <c r="H21" s="59">
        <f t="shared" si="3"/>
        <v>160</v>
      </c>
      <c r="I21" s="81">
        <f t="shared" si="2"/>
        <v>0.33542976939203356</v>
      </c>
      <c r="J21" s="87" t="s">
        <v>89</v>
      </c>
    </row>
    <row r="22" spans="1:10" s="4" customFormat="1" ht="18" customHeight="1" x14ac:dyDescent="0.25">
      <c r="A22" s="69">
        <v>20</v>
      </c>
      <c r="B22" s="58" t="s">
        <v>19</v>
      </c>
      <c r="C22" s="57">
        <v>12</v>
      </c>
      <c r="D22" s="57" t="s">
        <v>84</v>
      </c>
      <c r="E22" s="61">
        <v>5</v>
      </c>
      <c r="F22" s="82">
        <v>2</v>
      </c>
      <c r="G22" s="60">
        <v>8</v>
      </c>
      <c r="H22" s="59">
        <f t="shared" si="3"/>
        <v>80</v>
      </c>
      <c r="I22" s="81">
        <f t="shared" si="2"/>
        <v>6.666666666666667</v>
      </c>
      <c r="J22" s="87" t="s">
        <v>85</v>
      </c>
    </row>
    <row r="23" spans="1:10" s="4" customFormat="1" ht="18" customHeight="1" x14ac:dyDescent="0.25">
      <c r="A23" s="69">
        <v>21</v>
      </c>
      <c r="B23" s="58" t="s">
        <v>20</v>
      </c>
      <c r="C23" s="57">
        <v>20</v>
      </c>
      <c r="D23" s="57" t="s">
        <v>84</v>
      </c>
      <c r="E23" s="61">
        <v>5</v>
      </c>
      <c r="F23" s="82">
        <v>2</v>
      </c>
      <c r="G23" s="60">
        <v>8</v>
      </c>
      <c r="H23" s="59">
        <f t="shared" si="3"/>
        <v>80</v>
      </c>
      <c r="I23" s="81">
        <f t="shared" si="2"/>
        <v>4</v>
      </c>
      <c r="J23" s="87" t="s">
        <v>85</v>
      </c>
    </row>
    <row r="24" spans="1:10" s="4" customFormat="1" ht="18" customHeight="1" x14ac:dyDescent="0.25">
      <c r="A24" s="69">
        <v>22</v>
      </c>
      <c r="B24" s="58" t="s">
        <v>21</v>
      </c>
      <c r="C24" s="57">
        <v>81</v>
      </c>
      <c r="D24" s="57" t="s">
        <v>88</v>
      </c>
      <c r="E24" s="61">
        <v>5</v>
      </c>
      <c r="F24" s="82">
        <v>4</v>
      </c>
      <c r="G24" s="60">
        <v>8</v>
      </c>
      <c r="H24" s="59">
        <f t="shared" si="3"/>
        <v>160</v>
      </c>
      <c r="I24" s="81">
        <f t="shared" si="2"/>
        <v>1.9753086419753085</v>
      </c>
      <c r="J24" s="87" t="s">
        <v>89</v>
      </c>
    </row>
    <row r="25" spans="1:10" s="4" customFormat="1" ht="18" customHeight="1" x14ac:dyDescent="0.25">
      <c r="A25" s="69">
        <v>23</v>
      </c>
      <c r="B25" s="58" t="s">
        <v>22</v>
      </c>
      <c r="C25" s="57">
        <v>16</v>
      </c>
      <c r="D25" s="57" t="s">
        <v>84</v>
      </c>
      <c r="E25" s="61">
        <v>2.5</v>
      </c>
      <c r="F25" s="82">
        <v>1</v>
      </c>
      <c r="G25" s="60">
        <v>8</v>
      </c>
      <c r="H25" s="59">
        <f t="shared" si="3"/>
        <v>20</v>
      </c>
      <c r="I25" s="81">
        <f t="shared" si="2"/>
        <v>1.25</v>
      </c>
      <c r="J25" s="87" t="s">
        <v>85</v>
      </c>
    </row>
    <row r="26" spans="1:10" s="4" customFormat="1" ht="18" customHeight="1" x14ac:dyDescent="0.25">
      <c r="A26" s="69">
        <v>24</v>
      </c>
      <c r="B26" s="58" t="s">
        <v>23</v>
      </c>
      <c r="C26" s="57">
        <v>4</v>
      </c>
      <c r="D26" s="57" t="s">
        <v>86</v>
      </c>
      <c r="E26" s="61">
        <v>2.5</v>
      </c>
      <c r="F26" s="82">
        <v>2</v>
      </c>
      <c r="G26" s="60">
        <v>8</v>
      </c>
      <c r="H26" s="59">
        <f t="shared" si="3"/>
        <v>40</v>
      </c>
      <c r="I26" s="81">
        <f t="shared" si="2"/>
        <v>10</v>
      </c>
      <c r="J26" s="87" t="s">
        <v>93</v>
      </c>
    </row>
    <row r="27" spans="1:10" s="4" customFormat="1" ht="18" customHeight="1" x14ac:dyDescent="0.25">
      <c r="A27" s="69">
        <v>25</v>
      </c>
      <c r="B27" s="58" t="s">
        <v>24</v>
      </c>
      <c r="C27" s="57">
        <v>477</v>
      </c>
      <c r="D27" s="57" t="s">
        <v>88</v>
      </c>
      <c r="E27" s="61">
        <v>5</v>
      </c>
      <c r="F27" s="82">
        <v>4</v>
      </c>
      <c r="G27" s="60">
        <v>8</v>
      </c>
      <c r="H27" s="59">
        <f t="shared" si="3"/>
        <v>160</v>
      </c>
      <c r="I27" s="81">
        <f t="shared" si="2"/>
        <v>0.33542976939203356</v>
      </c>
      <c r="J27" s="87" t="s">
        <v>89</v>
      </c>
    </row>
    <row r="28" spans="1:10" s="4" customFormat="1" ht="18" customHeight="1" x14ac:dyDescent="0.25">
      <c r="A28" s="69">
        <v>26</v>
      </c>
      <c r="B28" s="58" t="s">
        <v>25</v>
      </c>
      <c r="C28" s="57">
        <v>4</v>
      </c>
      <c r="D28" s="57" t="s">
        <v>86</v>
      </c>
      <c r="E28" s="61">
        <v>5</v>
      </c>
      <c r="F28" s="82">
        <v>2</v>
      </c>
      <c r="G28" s="60">
        <v>8</v>
      </c>
      <c r="H28" s="59">
        <f t="shared" si="3"/>
        <v>80</v>
      </c>
      <c r="I28" s="81">
        <f t="shared" si="2"/>
        <v>20</v>
      </c>
      <c r="J28" s="87" t="s">
        <v>93</v>
      </c>
    </row>
    <row r="29" spans="1:10" s="4" customFormat="1" ht="18" customHeight="1" x14ac:dyDescent="0.25">
      <c r="A29" s="69">
        <v>27</v>
      </c>
      <c r="B29" s="58" t="s">
        <v>233</v>
      </c>
      <c r="C29" s="57">
        <v>212</v>
      </c>
      <c r="D29" s="57" t="s">
        <v>88</v>
      </c>
      <c r="E29" s="61">
        <v>10</v>
      </c>
      <c r="F29" s="82">
        <v>2</v>
      </c>
      <c r="G29" s="60">
        <v>8</v>
      </c>
      <c r="H29" s="59">
        <f t="shared" si="3"/>
        <v>160</v>
      </c>
      <c r="I29" s="81">
        <f t="shared" si="2"/>
        <v>0.75471698113207553</v>
      </c>
      <c r="J29" s="87" t="s">
        <v>89</v>
      </c>
    </row>
    <row r="30" spans="1:10" s="4" customFormat="1" ht="18" customHeight="1" x14ac:dyDescent="0.25">
      <c r="A30" s="69">
        <v>28</v>
      </c>
      <c r="B30" s="58" t="s">
        <v>101</v>
      </c>
      <c r="C30" s="57">
        <v>76</v>
      </c>
      <c r="D30" s="57" t="s">
        <v>92</v>
      </c>
      <c r="E30" s="61">
        <v>5</v>
      </c>
      <c r="F30" s="82">
        <v>2</v>
      </c>
      <c r="G30" s="60">
        <v>8</v>
      </c>
      <c r="H30" s="59">
        <f t="shared" si="3"/>
        <v>80</v>
      </c>
      <c r="I30" s="81">
        <f t="shared" si="2"/>
        <v>1.0526315789473684</v>
      </c>
      <c r="J30" s="87" t="s">
        <v>94</v>
      </c>
    </row>
    <row r="31" spans="1:10" s="4" customFormat="1" ht="18" customHeight="1" x14ac:dyDescent="0.25">
      <c r="A31" s="69">
        <v>29</v>
      </c>
      <c r="B31" s="58" t="s">
        <v>26</v>
      </c>
      <c r="C31" s="57">
        <v>100</v>
      </c>
      <c r="D31" s="57" t="s">
        <v>88</v>
      </c>
      <c r="E31" s="61">
        <v>5</v>
      </c>
      <c r="F31" s="82">
        <v>2</v>
      </c>
      <c r="G31" s="60">
        <v>8</v>
      </c>
      <c r="H31" s="59">
        <f t="shared" ref="H31:H32" si="4">G31*F31*E31</f>
        <v>80</v>
      </c>
      <c r="I31" s="81">
        <f t="shared" ref="I31:I32" si="5">H31/C31</f>
        <v>0.8</v>
      </c>
      <c r="J31" s="87" t="s">
        <v>89</v>
      </c>
    </row>
    <row r="32" spans="1:10" s="4" customFormat="1" ht="18" customHeight="1" thickBot="1" x14ac:dyDescent="0.3">
      <c r="A32" s="71">
        <v>30</v>
      </c>
      <c r="B32" s="72" t="s">
        <v>27</v>
      </c>
      <c r="C32" s="73">
        <v>100</v>
      </c>
      <c r="D32" s="73" t="s">
        <v>88</v>
      </c>
      <c r="E32" s="76">
        <v>5</v>
      </c>
      <c r="F32" s="88">
        <v>2</v>
      </c>
      <c r="G32" s="75">
        <v>8</v>
      </c>
      <c r="H32" s="74">
        <f t="shared" si="4"/>
        <v>80</v>
      </c>
      <c r="I32" s="89">
        <f t="shared" si="5"/>
        <v>0.8</v>
      </c>
      <c r="J32" s="90" t="s">
        <v>89</v>
      </c>
    </row>
  </sheetData>
  <mergeCells count="2">
    <mergeCell ref="I2:J2"/>
    <mergeCell ref="A2:B2"/>
  </mergeCells>
  <phoneticPr fontId="6" type="noConversion"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BBAE6-7BCB-4F5B-830B-957F38A2326B}">
  <dimension ref="A1:D31"/>
  <sheetViews>
    <sheetView zoomScaleNormal="100" workbookViewId="0">
      <selection activeCell="S31" sqref="S31"/>
    </sheetView>
  </sheetViews>
  <sheetFormatPr defaultRowHeight="15" x14ac:dyDescent="0.25"/>
  <cols>
    <col min="2" max="2" width="33.7109375" customWidth="1"/>
    <col min="3" max="3" width="13.140625" customWidth="1"/>
    <col min="4" max="4" width="11.28515625" customWidth="1"/>
  </cols>
  <sheetData>
    <row r="1" spans="1:4" ht="30.75" thickBot="1" x14ac:dyDescent="0.3">
      <c r="A1" s="219" t="s">
        <v>28</v>
      </c>
      <c r="B1" s="220"/>
      <c r="C1" s="94" t="s">
        <v>72</v>
      </c>
      <c r="D1" s="94" t="s">
        <v>91</v>
      </c>
    </row>
    <row r="2" spans="1:4" x14ac:dyDescent="0.25">
      <c r="A2" s="62">
        <v>1</v>
      </c>
      <c r="B2" s="63" t="s">
        <v>0</v>
      </c>
      <c r="C2" s="64">
        <v>74.739999999999995</v>
      </c>
      <c r="D2" s="64" t="s">
        <v>92</v>
      </c>
    </row>
    <row r="3" spans="1:4" x14ac:dyDescent="0.25">
      <c r="A3" s="69">
        <v>2</v>
      </c>
      <c r="B3" s="58" t="s">
        <v>1</v>
      </c>
      <c r="C3" s="57">
        <v>42</v>
      </c>
      <c r="D3" s="57" t="s">
        <v>84</v>
      </c>
    </row>
    <row r="4" spans="1:4" x14ac:dyDescent="0.25">
      <c r="A4" s="69">
        <v>3</v>
      </c>
      <c r="B4" s="58" t="s">
        <v>2</v>
      </c>
      <c r="C4" s="57">
        <v>18.11</v>
      </c>
      <c r="D4" s="57" t="s">
        <v>83</v>
      </c>
    </row>
    <row r="5" spans="1:4" x14ac:dyDescent="0.25">
      <c r="A5" s="69">
        <v>4</v>
      </c>
      <c r="B5" s="58" t="s">
        <v>3</v>
      </c>
      <c r="C5" s="57">
        <v>8</v>
      </c>
      <c r="D5" s="57" t="s">
        <v>86</v>
      </c>
    </row>
    <row r="6" spans="1:4" x14ac:dyDescent="0.25">
      <c r="A6" s="69">
        <v>5</v>
      </c>
      <c r="B6" s="58" t="s">
        <v>4</v>
      </c>
      <c r="C6" s="57">
        <v>224</v>
      </c>
      <c r="D6" s="57" t="s">
        <v>88</v>
      </c>
    </row>
    <row r="7" spans="1:4" x14ac:dyDescent="0.25">
      <c r="A7" s="69">
        <v>6</v>
      </c>
      <c r="B7" s="58" t="s">
        <v>5</v>
      </c>
      <c r="C7" s="57">
        <v>391</v>
      </c>
      <c r="D7" s="57" t="s">
        <v>88</v>
      </c>
    </row>
    <row r="8" spans="1:4" x14ac:dyDescent="0.25">
      <c r="A8" s="69">
        <v>7</v>
      </c>
      <c r="B8" s="58" t="s">
        <v>6</v>
      </c>
      <c r="C8" s="57">
        <v>25.44</v>
      </c>
      <c r="D8" s="57" t="s">
        <v>88</v>
      </c>
    </row>
    <row r="9" spans="1:4" x14ac:dyDescent="0.25">
      <c r="A9" s="69">
        <v>8</v>
      </c>
      <c r="B9" s="58" t="s">
        <v>7</v>
      </c>
      <c r="C9" s="57">
        <v>8</v>
      </c>
      <c r="D9" s="57" t="s">
        <v>86</v>
      </c>
    </row>
    <row r="10" spans="1:4" x14ac:dyDescent="0.25">
      <c r="A10" s="69">
        <v>9</v>
      </c>
      <c r="B10" s="58" t="s">
        <v>106</v>
      </c>
      <c r="C10" s="57">
        <v>122</v>
      </c>
      <c r="D10" s="57" t="s">
        <v>88</v>
      </c>
    </row>
    <row r="11" spans="1:4" x14ac:dyDescent="0.25">
      <c r="A11" s="69">
        <v>10</v>
      </c>
      <c r="B11" s="58" t="s">
        <v>9</v>
      </c>
      <c r="C11" s="57">
        <v>8</v>
      </c>
      <c r="D11" s="57" t="s">
        <v>84</v>
      </c>
    </row>
    <row r="12" spans="1:4" x14ac:dyDescent="0.25">
      <c r="A12" s="69">
        <v>11</v>
      </c>
      <c r="B12" s="58" t="s">
        <v>10</v>
      </c>
      <c r="C12" s="57">
        <v>3</v>
      </c>
      <c r="D12" s="57" t="s">
        <v>88</v>
      </c>
    </row>
    <row r="13" spans="1:4" x14ac:dyDescent="0.25">
      <c r="A13" s="69">
        <v>12</v>
      </c>
      <c r="B13" s="58" t="s">
        <v>11</v>
      </c>
      <c r="C13" s="57">
        <v>213</v>
      </c>
      <c r="D13" s="57" t="s">
        <v>88</v>
      </c>
    </row>
    <row r="14" spans="1:4" x14ac:dyDescent="0.25">
      <c r="A14" s="69">
        <v>13</v>
      </c>
      <c r="B14" s="58" t="s">
        <v>12</v>
      </c>
      <c r="C14" s="57">
        <v>448</v>
      </c>
      <c r="D14" s="57" t="s">
        <v>88</v>
      </c>
    </row>
    <row r="15" spans="1:4" x14ac:dyDescent="0.25">
      <c r="A15" s="69">
        <v>14</v>
      </c>
      <c r="B15" s="58" t="s">
        <v>13</v>
      </c>
      <c r="C15" s="57">
        <v>21</v>
      </c>
      <c r="D15" s="57" t="s">
        <v>84</v>
      </c>
    </row>
    <row r="16" spans="1:4" x14ac:dyDescent="0.25">
      <c r="A16" s="69">
        <v>15</v>
      </c>
      <c r="B16" s="58" t="s">
        <v>14</v>
      </c>
      <c r="C16" s="57">
        <v>5</v>
      </c>
      <c r="D16" s="57" t="s">
        <v>86</v>
      </c>
    </row>
    <row r="17" spans="1:4" x14ac:dyDescent="0.25">
      <c r="A17" s="69">
        <v>16</v>
      </c>
      <c r="B17" s="58" t="s">
        <v>15</v>
      </c>
      <c r="C17" s="57">
        <v>29</v>
      </c>
      <c r="D17" s="57" t="s">
        <v>88</v>
      </c>
    </row>
    <row r="18" spans="1:4" x14ac:dyDescent="0.25">
      <c r="A18" s="69">
        <v>17</v>
      </c>
      <c r="B18" s="58" t="s">
        <v>16</v>
      </c>
      <c r="C18" s="57">
        <v>4</v>
      </c>
      <c r="D18" s="57" t="s">
        <v>86</v>
      </c>
    </row>
    <row r="19" spans="1:4" x14ac:dyDescent="0.25">
      <c r="A19" s="69">
        <v>18</v>
      </c>
      <c r="B19" s="58" t="s">
        <v>264</v>
      </c>
      <c r="C19" s="57">
        <v>17</v>
      </c>
      <c r="D19" s="57" t="s">
        <v>88</v>
      </c>
    </row>
    <row r="20" spans="1:4" x14ac:dyDescent="0.25">
      <c r="A20" s="69">
        <v>19</v>
      </c>
      <c r="B20" s="58" t="s">
        <v>18</v>
      </c>
      <c r="C20" s="57">
        <v>477</v>
      </c>
      <c r="D20" s="57" t="s">
        <v>88</v>
      </c>
    </row>
    <row r="21" spans="1:4" x14ac:dyDescent="0.25">
      <c r="A21" s="69">
        <v>20</v>
      </c>
      <c r="B21" s="58" t="s">
        <v>19</v>
      </c>
      <c r="C21" s="57">
        <v>12</v>
      </c>
      <c r="D21" s="57" t="s">
        <v>84</v>
      </c>
    </row>
    <row r="22" spans="1:4" x14ac:dyDescent="0.25">
      <c r="A22" s="69">
        <v>21</v>
      </c>
      <c r="B22" s="58" t="s">
        <v>20</v>
      </c>
      <c r="C22" s="57">
        <v>20</v>
      </c>
      <c r="D22" s="57" t="s">
        <v>84</v>
      </c>
    </row>
    <row r="23" spans="1:4" x14ac:dyDescent="0.25">
      <c r="A23" s="69">
        <v>22</v>
      </c>
      <c r="B23" s="58" t="s">
        <v>21</v>
      </c>
      <c r="C23" s="57">
        <v>81</v>
      </c>
      <c r="D23" s="57" t="s">
        <v>88</v>
      </c>
    </row>
    <row r="24" spans="1:4" x14ac:dyDescent="0.25">
      <c r="A24" s="69">
        <v>23</v>
      </c>
      <c r="B24" s="58" t="s">
        <v>22</v>
      </c>
      <c r="C24" s="57">
        <v>16</v>
      </c>
      <c r="D24" s="57" t="s">
        <v>84</v>
      </c>
    </row>
    <row r="25" spans="1:4" x14ac:dyDescent="0.25">
      <c r="A25" s="69">
        <v>24</v>
      </c>
      <c r="B25" s="58" t="s">
        <v>23</v>
      </c>
      <c r="C25" s="57">
        <v>4</v>
      </c>
      <c r="D25" s="57" t="s">
        <v>86</v>
      </c>
    </row>
    <row r="26" spans="1:4" x14ac:dyDescent="0.25">
      <c r="A26" s="69">
        <v>25</v>
      </c>
      <c r="B26" s="58" t="s">
        <v>24</v>
      </c>
      <c r="C26" s="57">
        <v>477</v>
      </c>
      <c r="D26" s="57" t="s">
        <v>88</v>
      </c>
    </row>
    <row r="27" spans="1:4" x14ac:dyDescent="0.25">
      <c r="A27" s="69">
        <v>26</v>
      </c>
      <c r="B27" s="58" t="s">
        <v>25</v>
      </c>
      <c r="C27" s="57">
        <v>4</v>
      </c>
      <c r="D27" s="57" t="s">
        <v>86</v>
      </c>
    </row>
    <row r="28" spans="1:4" x14ac:dyDescent="0.25">
      <c r="A28" s="69">
        <v>27</v>
      </c>
      <c r="B28" s="58" t="s">
        <v>233</v>
      </c>
      <c r="C28" s="57">
        <v>224</v>
      </c>
      <c r="D28" s="57" t="s">
        <v>88</v>
      </c>
    </row>
    <row r="29" spans="1:4" x14ac:dyDescent="0.25">
      <c r="A29" s="69">
        <v>28</v>
      </c>
      <c r="B29" s="58" t="s">
        <v>101</v>
      </c>
      <c r="C29" s="57">
        <v>76</v>
      </c>
      <c r="D29" s="57" t="s">
        <v>92</v>
      </c>
    </row>
    <row r="30" spans="1:4" x14ac:dyDescent="0.25">
      <c r="A30" s="69">
        <v>29</v>
      </c>
      <c r="B30" s="58" t="s">
        <v>26</v>
      </c>
      <c r="C30" s="57">
        <v>140</v>
      </c>
      <c r="D30" s="57" t="s">
        <v>88</v>
      </c>
    </row>
    <row r="31" spans="1:4" ht="15.75" thickBot="1" x14ac:dyDescent="0.3">
      <c r="A31" s="71">
        <v>30</v>
      </c>
      <c r="B31" s="72" t="s">
        <v>27</v>
      </c>
      <c r="C31" s="73">
        <v>140</v>
      </c>
      <c r="D31" s="73" t="s">
        <v>88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2.Localizações</vt:lpstr>
      <vt:lpstr>3.Processos Chaves</vt:lpstr>
      <vt:lpstr>4.Processos Chaves x Loc.</vt:lpstr>
      <vt:lpstr>4. Qtde Processos Chave</vt:lpstr>
      <vt:lpstr>4. Qtde Processos Chaves x Loc</vt:lpstr>
      <vt:lpstr>Takt</vt:lpstr>
      <vt:lpstr>DADOS HISTÓRICO</vt:lpstr>
      <vt:lpstr>4. Qtde Processos Chaves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Natacha Sauer</dc:creator>
  <cp:lastModifiedBy>Natacha Sauer</cp:lastModifiedBy>
  <dcterms:created xsi:type="dcterms:W3CDTF">2021-07-29T17:22:12Z</dcterms:created>
  <dcterms:modified xsi:type="dcterms:W3CDTF">2021-11-03T21:53:41Z</dcterms:modified>
</cp:coreProperties>
</file>