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Fabio\Desktop\escola da topografia\CURSOS\ET\"/>
    </mc:Choice>
  </mc:AlternateContent>
  <xr:revisionPtr revIDLastSave="0" documentId="8_{242BCF24-7D15-460B-B9D8-E54B83DEC829}" xr6:coauthVersionLast="47" xr6:coauthVersionMax="47" xr10:uidLastSave="{00000000-0000-0000-0000-000000000000}"/>
  <bookViews>
    <workbookView xWindow="-120" yWindow="-120" windowWidth="20730" windowHeight="11310" xr2:uid="{00000000-000D-0000-FFFF-FFFF00000000}"/>
  </bookViews>
  <sheets>
    <sheet name="SERVIÇO_TOPOGRAFICO+DRONE" sheetId="1" r:id="rId1"/>
  </sheets>
  <externalReferences>
    <externalReference r:id="rId2"/>
  </externalReferences>
  <definedNames>
    <definedName name="CONDIÇÃO">[1]Planilha1!$B$1:$B$2</definedName>
    <definedName name="RECEBE">[1]Planilha1!$B$4:$B$6</definedName>
  </definedNames>
  <calcPr calcId="191029"/>
  <extLst>
    <ext uri="GoogleSheetsCustomDataVersion1">
      <go:sheetsCustomData xmlns:go="http://customooxmlschemas.google.com/" r:id="rId7" roundtripDataSignature="AMtx7mix82T1hz/5b3MG6G7MUgOA/xhAxg=="/>
    </ext>
  </extLst>
</workbook>
</file>

<file path=xl/calcChain.xml><?xml version="1.0" encoding="utf-8"?>
<calcChain xmlns="http://schemas.openxmlformats.org/spreadsheetml/2006/main">
  <c r="F37" i="1" l="1"/>
  <c r="F36" i="1"/>
  <c r="F15" i="1"/>
  <c r="F18" i="1"/>
  <c r="E49" i="1" l="1"/>
  <c r="D48" i="1"/>
  <c r="D47" i="1"/>
  <c r="D46" i="1"/>
  <c r="D45" i="1"/>
  <c r="D44" i="1"/>
  <c r="F31" i="1"/>
  <c r="F32" i="1"/>
  <c r="F38" i="1"/>
  <c r="F30" i="1"/>
  <c r="F29" i="1"/>
  <c r="F24" i="1"/>
  <c r="F23" i="1"/>
  <c r="F22" i="1"/>
  <c r="F25" i="1" s="1"/>
  <c r="F28" i="1"/>
  <c r="F17" i="1"/>
  <c r="F16" i="1"/>
  <c r="F14" i="1"/>
  <c r="F11" i="1"/>
  <c r="F19" i="1" l="1"/>
  <c r="F33" i="1"/>
  <c r="F39" i="1"/>
  <c r="D50" i="1"/>
  <c r="D55" i="1" l="1"/>
  <c r="E44" i="1" s="1"/>
  <c r="E47" i="1" l="1"/>
  <c r="E46" i="1"/>
  <c r="E48" i="1"/>
  <c r="E45" i="1"/>
  <c r="E50" i="1" l="1"/>
  <c r="D57" i="1" s="1"/>
  <c r="D56" i="1" s="1"/>
  <c r="D58" i="1" s="1"/>
</calcChain>
</file>

<file path=xl/sharedStrings.xml><?xml version="1.0" encoding="utf-8"?>
<sst xmlns="http://schemas.openxmlformats.org/spreadsheetml/2006/main" count="91" uniqueCount="61">
  <si>
    <t>CUSTO/HÁ</t>
  </si>
  <si>
    <t>há</t>
  </si>
  <si>
    <t>TOTAL</t>
  </si>
  <si>
    <t>ÁREA</t>
  </si>
  <si>
    <t>EQUIPAMENTO</t>
  </si>
  <si>
    <t>DESCRIÇÃO</t>
  </si>
  <si>
    <t>CUSTO/DIA</t>
  </si>
  <si>
    <t>QDADE</t>
  </si>
  <si>
    <t>DIAS</t>
  </si>
  <si>
    <t>Estação Total (2 batões, 2 prismas, tripé)</t>
  </si>
  <si>
    <t>GNSS-RTK (2 receptores, bastão, tripé, coletora)</t>
  </si>
  <si>
    <t>GNSS-NTRIP (receptor, bastão, coletora, CEGAT)</t>
  </si>
  <si>
    <t>GNSS-PÓS (receptor, bastão, bipé)</t>
  </si>
  <si>
    <t>VANT (até 6 voos no dia)</t>
  </si>
  <si>
    <t>EQUIPE</t>
  </si>
  <si>
    <t>Técnico</t>
  </si>
  <si>
    <t>Auxiliar</t>
  </si>
  <si>
    <t>Piloto Drone</t>
  </si>
  <si>
    <t>UNIDADE</t>
  </si>
  <si>
    <t>CUSTO</t>
  </si>
  <si>
    <t>Combustível</t>
  </si>
  <si>
    <t>km</t>
  </si>
  <si>
    <t>Hospedagem</t>
  </si>
  <si>
    <t>Noites</t>
  </si>
  <si>
    <t>Processamento</t>
  </si>
  <si>
    <t>hora</t>
  </si>
  <si>
    <t>Pedágio</t>
  </si>
  <si>
    <t>un</t>
  </si>
  <si>
    <t>Cal p/ pintura</t>
  </si>
  <si>
    <t>Piquete</t>
  </si>
  <si>
    <t>PRODUTO PARA ENTREGAR</t>
  </si>
  <si>
    <t>CONDIÇÃO</t>
  </si>
  <si>
    <t>LUCRO</t>
  </si>
  <si>
    <t>Nuvem de pontos</t>
  </si>
  <si>
    <t>SIM</t>
  </si>
  <si>
    <t>Classificação da nuvem de pontos</t>
  </si>
  <si>
    <t>Modelo Digital do Terreno</t>
  </si>
  <si>
    <t>Curvas de nível</t>
  </si>
  <si>
    <t>Ortofoto</t>
  </si>
  <si>
    <t>Modelo 3D</t>
  </si>
  <si>
    <t>NÃO</t>
  </si>
  <si>
    <t>VALOR DO SERVIÇO</t>
  </si>
  <si>
    <t>VALOR</t>
  </si>
  <si>
    <t>TOTAL A RECEBER</t>
  </si>
  <si>
    <t>DESLOCAMENTO</t>
  </si>
  <si>
    <t>EXECUÇÃO</t>
  </si>
  <si>
    <t>LUCROS INERANTES AO TRABALHO</t>
  </si>
  <si>
    <t>ORÇAMENTO</t>
  </si>
  <si>
    <t xml:space="preserve">NOTA FISCAL </t>
  </si>
  <si>
    <t>LUCROS INERENTES AO TRABALHO</t>
  </si>
  <si>
    <t>CUSTOS INERENTES AO TRABALHO</t>
  </si>
  <si>
    <t>à</t>
  </si>
  <si>
    <t>Data:</t>
  </si>
  <si>
    <t>Cliente:</t>
  </si>
  <si>
    <t>Trabalho:</t>
  </si>
  <si>
    <t>Local:</t>
  </si>
  <si>
    <t xml:space="preserve">                    PLANILHA DE PRECIFICAÇÃO - DRONE</t>
  </si>
  <si>
    <t>Dimensão total da área</t>
  </si>
  <si>
    <t>Passagem</t>
  </si>
  <si>
    <t>Veículo</t>
  </si>
  <si>
    <t>CUSTOS INERANTES AO TRABALHO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</si>
</sst>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R$&quot;\ * #,##0.00_-;\-&quot;R$&quot;\ * #,##0.00_-;_-&quot;R$&quot;\ * &quot;-&quot;??_-;_-@_-"/>
    <numFmt numFmtId="164" formatCode="_-&quot;R$&quot;* #,##0.00_-;\-&quot;R$&quot;* #,##0.00_-;_-&quot;R$&quot;* &quot;-&quot;??_-;_-@"/>
    <numFmt numFmtId="165" formatCode="0.0000%"/>
  </numFmts>
  <fonts count="9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theme="8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6" fillId="0" borderId="0" applyFont="0" applyFill="0" applyBorder="0" applyAlignment="0" applyProtection="0"/>
  </cellStyleXfs>
  <cellXfs count="62">
    <xf numFmtId="0" fontId="0" fillId="0" borderId="0" xfId="0"/>
    <xf numFmtId="0" fontId="2" fillId="0" borderId="0" xfId="0" applyFont="1"/>
    <xf numFmtId="164" fontId="3" fillId="0" borderId="0" xfId="0" applyNumberFormat="1" applyFont="1"/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0" applyNumberFormat="1" applyFont="1" applyBorder="1"/>
    <xf numFmtId="0" fontId="4" fillId="0" borderId="1" xfId="0" applyFont="1" applyBorder="1"/>
    <xf numFmtId="164" fontId="3" fillId="0" borderId="1" xfId="0" applyNumberFormat="1" applyFont="1" applyBorder="1"/>
    <xf numFmtId="0" fontId="4" fillId="0" borderId="0" xfId="0" applyFont="1" applyAlignment="1">
      <alignment vertical="center" textRotation="90" wrapText="1"/>
    </xf>
    <xf numFmtId="0" fontId="4" fillId="0" borderId="0" xfId="0" applyFont="1" applyAlignment="1">
      <alignment horizontal="center" vertical="center" textRotation="90" wrapText="1"/>
    </xf>
    <xf numFmtId="0" fontId="4" fillId="0" borderId="0" xfId="0" applyFont="1" applyAlignment="1">
      <alignment horizontal="right" vertical="center"/>
    </xf>
    <xf numFmtId="164" fontId="4" fillId="0" borderId="0" xfId="0" applyNumberFormat="1" applyFont="1"/>
    <xf numFmtId="0" fontId="4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left" vertical="center"/>
    </xf>
    <xf numFmtId="9" fontId="3" fillId="0" borderId="1" xfId="0" applyNumberFormat="1" applyFont="1" applyBorder="1" applyAlignment="1">
      <alignment horizontal="right" vertical="center"/>
    </xf>
    <xf numFmtId="164" fontId="3" fillId="0" borderId="1" xfId="0" applyNumberFormat="1" applyFont="1" applyBorder="1" applyAlignment="1">
      <alignment horizontal="right" vertical="center"/>
    </xf>
    <xf numFmtId="9" fontId="4" fillId="0" borderId="0" xfId="0" applyNumberFormat="1" applyFont="1" applyAlignment="1">
      <alignment horizontal="right" vertical="center"/>
    </xf>
    <xf numFmtId="9" fontId="4" fillId="0" borderId="1" xfId="0" applyNumberFormat="1" applyFont="1" applyBorder="1" applyAlignment="1">
      <alignment horizontal="right" vertical="center"/>
    </xf>
    <xf numFmtId="164" fontId="4" fillId="0" borderId="1" xfId="0" applyNumberFormat="1" applyFont="1" applyBorder="1" applyAlignment="1">
      <alignment horizontal="right" vertical="center"/>
    </xf>
    <xf numFmtId="9" fontId="4" fillId="0" borderId="0" xfId="0" applyNumberFormat="1" applyFont="1"/>
    <xf numFmtId="9" fontId="3" fillId="0" borderId="1" xfId="0" applyNumberFormat="1" applyFont="1" applyBorder="1"/>
    <xf numFmtId="164" fontId="4" fillId="2" borderId="1" xfId="0" applyNumberFormat="1" applyFont="1" applyFill="1" applyBorder="1"/>
    <xf numFmtId="9" fontId="3" fillId="0" borderId="0" xfId="0" applyNumberFormat="1" applyFont="1"/>
    <xf numFmtId="165" fontId="3" fillId="0" borderId="0" xfId="0" applyNumberFormat="1" applyFont="1"/>
    <xf numFmtId="0" fontId="0" fillId="0" borderId="8" xfId="0" applyBorder="1"/>
    <xf numFmtId="0" fontId="1" fillId="0" borderId="0" xfId="0" applyFont="1"/>
    <xf numFmtId="0" fontId="5" fillId="0" borderId="8" xfId="0" applyFont="1" applyBorder="1"/>
    <xf numFmtId="0" fontId="4" fillId="0" borderId="8" xfId="0" applyFont="1" applyBorder="1" applyAlignment="1">
      <alignment horizontal="right" vertical="center"/>
    </xf>
    <xf numFmtId="9" fontId="4" fillId="0" borderId="8" xfId="0" applyNumberFormat="1" applyFont="1" applyBorder="1" applyAlignment="1">
      <alignment horizontal="right" vertical="center"/>
    </xf>
    <xf numFmtId="164" fontId="4" fillId="0" borderId="8" xfId="0" applyNumberFormat="1" applyFont="1" applyBorder="1" applyAlignment="1">
      <alignment horizontal="right" vertical="center"/>
    </xf>
    <xf numFmtId="164" fontId="5" fillId="0" borderId="1" xfId="0" applyNumberFormat="1" applyFont="1" applyBorder="1"/>
    <xf numFmtId="0" fontId="5" fillId="0" borderId="1" xfId="0" applyFont="1" applyBorder="1"/>
    <xf numFmtId="9" fontId="5" fillId="0" borderId="1" xfId="0" applyNumberFormat="1" applyFont="1" applyBorder="1"/>
    <xf numFmtId="0" fontId="7" fillId="0" borderId="0" xfId="0" applyFont="1" applyAlignment="1">
      <alignment horizontal="center"/>
    </xf>
    <xf numFmtId="0" fontId="1" fillId="0" borderId="9" xfId="0" applyFont="1" applyBorder="1"/>
    <xf numFmtId="0" fontId="4" fillId="0" borderId="7" xfId="0" applyFont="1" applyBorder="1" applyAlignment="1">
      <alignment horizontal="center" vertical="center"/>
    </xf>
    <xf numFmtId="0" fontId="3" fillId="0" borderId="7" xfId="0" applyFont="1" applyBorder="1"/>
    <xf numFmtId="14" fontId="0" fillId="0" borderId="10" xfId="0" applyNumberFormat="1" applyBorder="1"/>
    <xf numFmtId="0" fontId="1" fillId="0" borderId="8" xfId="0" applyFont="1" applyBorder="1" applyAlignment="1">
      <alignment horizontal="center"/>
    </xf>
    <xf numFmtId="44" fontId="3" fillId="0" borderId="1" xfId="1" applyFont="1" applyBorder="1"/>
    <xf numFmtId="14" fontId="1" fillId="0" borderId="10" xfId="0" applyNumberFormat="1" applyFont="1" applyBorder="1"/>
    <xf numFmtId="0" fontId="7" fillId="3" borderId="9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49" fontId="7" fillId="0" borderId="10" xfId="0" applyNumberFormat="1" applyFont="1" applyBorder="1" applyAlignment="1">
      <alignment horizontal="center" vertical="center" textRotation="90"/>
    </xf>
    <xf numFmtId="49" fontId="7" fillId="0" borderId="11" xfId="0" applyNumberFormat="1" applyFont="1" applyBorder="1" applyAlignment="1">
      <alignment horizontal="center" vertical="center" textRotation="90"/>
    </xf>
    <xf numFmtId="0" fontId="1" fillId="0" borderId="9" xfId="0" applyFont="1" applyBorder="1" applyAlignment="1">
      <alignment horizontal="center"/>
    </xf>
    <xf numFmtId="0" fontId="4" fillId="0" borderId="2" xfId="0" applyFont="1" applyBorder="1" applyAlignment="1">
      <alignment horizontal="center" vertical="center" textRotation="90"/>
    </xf>
    <xf numFmtId="0" fontId="5" fillId="0" borderId="3" xfId="0" applyFont="1" applyBorder="1"/>
    <xf numFmtId="0" fontId="5" fillId="0" borderId="4" xfId="0" applyFont="1" applyBorder="1"/>
    <xf numFmtId="0" fontId="4" fillId="0" borderId="5" xfId="0" applyFont="1" applyBorder="1" applyAlignment="1">
      <alignment horizontal="right" vertical="center"/>
    </xf>
    <xf numFmtId="0" fontId="5" fillId="0" borderId="6" xfId="0" applyFont="1" applyBorder="1"/>
    <xf numFmtId="0" fontId="5" fillId="0" borderId="7" xfId="0" applyFont="1" applyBorder="1"/>
    <xf numFmtId="0" fontId="5" fillId="0" borderId="5" xfId="0" applyFont="1" applyBorder="1" applyAlignment="1">
      <alignment horizontal="left"/>
    </xf>
    <xf numFmtId="0" fontId="4" fillId="2" borderId="5" xfId="0" applyFont="1" applyFill="1" applyBorder="1" applyAlignment="1">
      <alignment horizontal="right"/>
    </xf>
    <xf numFmtId="0" fontId="4" fillId="0" borderId="3" xfId="0" applyFont="1" applyBorder="1" applyAlignment="1">
      <alignment horizontal="center" vertical="center" textRotation="90"/>
    </xf>
    <xf numFmtId="0" fontId="4" fillId="0" borderId="2" xfId="0" applyFont="1" applyBorder="1" applyAlignment="1">
      <alignment horizontal="center" vertical="center" textRotation="90" wrapText="1"/>
    </xf>
    <xf numFmtId="0" fontId="4" fillId="2" borderId="2" xfId="0" applyFont="1" applyFill="1" applyBorder="1" applyAlignment="1">
      <alignment horizontal="center" vertical="center" textRotation="90" wrapText="1"/>
    </xf>
    <xf numFmtId="0" fontId="4" fillId="0" borderId="5" xfId="0" applyFont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7" Type="http://customschemas.google.com/relationships/workbookmetadata" Target="metadata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0</xdr:rowOff>
    </xdr:from>
    <xdr:to>
      <xdr:col>1</xdr:col>
      <xdr:colOff>1552575</xdr:colOff>
      <xdr:row>3</xdr:row>
      <xdr:rowOff>114300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CCB3B4C9-F850-436C-ACEF-40FE41E4FA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42875"/>
          <a:ext cx="2390775" cy="8572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onardo%20Rodrigues/Google%20Drive/Trabalho/Drone/Campos%20do%20Jord&#227;o%20-%20Helder/MODELO_SERVI&#199;O_TOPOGRAFICO+DRONE_LEOeJOA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RVIÇO_TOPOGRAFICO+DRONE"/>
      <sheetName val="Planilha1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05"/>
  <sheetViews>
    <sheetView tabSelected="1" zoomScaleNormal="100" workbookViewId="0">
      <selection activeCell="B48" sqref="B48"/>
    </sheetView>
  </sheetViews>
  <sheetFormatPr defaultColWidth="14.42578125" defaultRowHeight="15" customHeight="1" x14ac:dyDescent="0.25"/>
  <cols>
    <col min="1" max="1" width="17" customWidth="1"/>
    <col min="2" max="2" width="49.42578125" customWidth="1"/>
    <col min="3" max="3" width="11.7109375" bestFit="1" customWidth="1"/>
    <col min="4" max="4" width="12.7109375" bestFit="1" customWidth="1"/>
    <col min="5" max="6" width="11.7109375" bestFit="1" customWidth="1"/>
    <col min="7" max="25" width="17" customWidth="1"/>
  </cols>
  <sheetData>
    <row r="1" spans="1:12" x14ac:dyDescent="0.25"/>
    <row r="2" spans="1:12" ht="28.5" x14ac:dyDescent="0.45">
      <c r="B2" s="46" t="s">
        <v>56</v>
      </c>
      <c r="C2" s="46"/>
      <c r="D2" s="46"/>
      <c r="E2" s="46"/>
      <c r="F2" s="46"/>
    </row>
    <row r="5" spans="1:12" ht="15" customHeight="1" x14ac:dyDescent="0.25">
      <c r="A5" s="37" t="s">
        <v>53</v>
      </c>
      <c r="B5" s="38"/>
      <c r="C5" s="37" t="s">
        <v>52</v>
      </c>
      <c r="D5" s="44"/>
      <c r="E5" s="42" t="s">
        <v>51</v>
      </c>
      <c r="F5" s="41"/>
    </row>
    <row r="6" spans="1:12" ht="15" customHeight="1" x14ac:dyDescent="0.25">
      <c r="A6" s="37" t="s">
        <v>54</v>
      </c>
      <c r="B6" s="38"/>
      <c r="C6" s="37" t="s">
        <v>55</v>
      </c>
      <c r="D6" s="49"/>
      <c r="E6" s="49"/>
      <c r="F6" s="49"/>
    </row>
    <row r="7" spans="1:12" ht="15" customHeight="1" x14ac:dyDescent="0.25">
      <c r="A7" s="1"/>
      <c r="B7" s="29"/>
    </row>
    <row r="8" spans="1:12" x14ac:dyDescent="0.25">
      <c r="A8" s="45" t="s">
        <v>60</v>
      </c>
      <c r="B8" s="45"/>
      <c r="C8" s="45"/>
      <c r="D8" s="45"/>
      <c r="E8" s="45"/>
      <c r="F8" s="45"/>
    </row>
    <row r="9" spans="1:12" x14ac:dyDescent="0.25">
      <c r="C9" s="2"/>
      <c r="F9" s="2"/>
      <c r="H9" s="28"/>
      <c r="I9" s="28"/>
      <c r="J9" s="28"/>
      <c r="K9" s="28"/>
      <c r="L9" s="28"/>
    </row>
    <row r="10" spans="1:12" x14ac:dyDescent="0.25">
      <c r="A10" s="47" t="s">
        <v>3</v>
      </c>
      <c r="B10" s="39" t="s">
        <v>5</v>
      </c>
      <c r="C10" s="3" t="s">
        <v>0</v>
      </c>
      <c r="D10" s="4" t="s">
        <v>1</v>
      </c>
      <c r="E10" s="5"/>
      <c r="F10" s="3" t="s">
        <v>2</v>
      </c>
      <c r="H10" s="28"/>
      <c r="I10" s="28"/>
      <c r="J10" s="28"/>
      <c r="K10" s="28"/>
      <c r="L10" s="28"/>
    </row>
    <row r="11" spans="1:12" x14ac:dyDescent="0.25">
      <c r="A11" s="48"/>
      <c r="B11" s="40" t="s">
        <v>57</v>
      </c>
      <c r="C11" s="7">
        <v>12</v>
      </c>
      <c r="D11" s="8">
        <v>240</v>
      </c>
      <c r="E11" s="5"/>
      <c r="F11" s="7">
        <f>C11*D11</f>
        <v>2880</v>
      </c>
      <c r="H11" s="28"/>
      <c r="I11" s="28"/>
      <c r="J11" s="28"/>
      <c r="K11" s="28"/>
      <c r="L11" s="28"/>
    </row>
    <row r="12" spans="1:12" x14ac:dyDescent="0.25">
      <c r="C12" s="2"/>
      <c r="F12" s="2"/>
      <c r="H12" s="28"/>
      <c r="I12" s="28"/>
      <c r="J12" s="28"/>
      <c r="K12" s="28"/>
      <c r="L12" s="28"/>
    </row>
    <row r="13" spans="1:12" x14ac:dyDescent="0.25">
      <c r="A13" s="50" t="s">
        <v>4</v>
      </c>
      <c r="B13" s="4" t="s">
        <v>5</v>
      </c>
      <c r="C13" s="9" t="s">
        <v>6</v>
      </c>
      <c r="D13" s="10" t="s">
        <v>7</v>
      </c>
      <c r="E13" s="10" t="s">
        <v>8</v>
      </c>
      <c r="F13" s="9" t="s">
        <v>2</v>
      </c>
      <c r="H13" s="28"/>
      <c r="I13" s="28"/>
      <c r="J13" s="28"/>
      <c r="K13" s="28"/>
      <c r="L13" s="28"/>
    </row>
    <row r="14" spans="1:12" x14ac:dyDescent="0.25">
      <c r="A14" s="51"/>
      <c r="B14" s="6" t="s">
        <v>9</v>
      </c>
      <c r="C14" s="11">
        <v>70</v>
      </c>
      <c r="D14" s="6">
        <v>0</v>
      </c>
      <c r="E14" s="6">
        <v>1</v>
      </c>
      <c r="F14" s="11">
        <f t="shared" ref="F14:F17" si="0">C14*D14*E14</f>
        <v>0</v>
      </c>
      <c r="H14" s="28"/>
      <c r="I14" s="28"/>
      <c r="J14" s="28"/>
      <c r="K14" s="28"/>
      <c r="L14" s="28"/>
    </row>
    <row r="15" spans="1:12" x14ac:dyDescent="0.25">
      <c r="A15" s="51"/>
      <c r="B15" s="6" t="s">
        <v>10</v>
      </c>
      <c r="C15" s="11">
        <v>250</v>
      </c>
      <c r="D15" s="6">
        <v>1</v>
      </c>
      <c r="E15" s="6">
        <v>1</v>
      </c>
      <c r="F15" s="11">
        <f>C15*D15*E15</f>
        <v>250</v>
      </c>
      <c r="H15" s="28"/>
      <c r="I15" s="28"/>
      <c r="J15" s="28"/>
      <c r="K15" s="28"/>
      <c r="L15" s="28"/>
    </row>
    <row r="16" spans="1:12" x14ac:dyDescent="0.25">
      <c r="A16" s="51"/>
      <c r="B16" s="6" t="s">
        <v>11</v>
      </c>
      <c r="C16" s="11">
        <v>190</v>
      </c>
      <c r="D16" s="6">
        <v>0</v>
      </c>
      <c r="E16" s="6">
        <v>1</v>
      </c>
      <c r="F16" s="11">
        <f t="shared" si="0"/>
        <v>0</v>
      </c>
      <c r="H16" s="28"/>
      <c r="I16" s="28"/>
      <c r="J16" s="28"/>
      <c r="K16" s="28"/>
      <c r="L16" s="28"/>
    </row>
    <row r="17" spans="1:12" x14ac:dyDescent="0.25">
      <c r="A17" s="51"/>
      <c r="B17" s="6" t="s">
        <v>12</v>
      </c>
      <c r="C17" s="11">
        <v>100</v>
      </c>
      <c r="D17" s="6">
        <v>0</v>
      </c>
      <c r="E17" s="6">
        <v>1</v>
      </c>
      <c r="F17" s="11">
        <f t="shared" si="0"/>
        <v>0</v>
      </c>
      <c r="H17" s="28"/>
      <c r="I17" s="28"/>
      <c r="J17" s="28"/>
      <c r="K17" s="28"/>
      <c r="L17" s="28"/>
    </row>
    <row r="18" spans="1:12" x14ac:dyDescent="0.25">
      <c r="A18" s="51"/>
      <c r="B18" s="6" t="s">
        <v>13</v>
      </c>
      <c r="C18" s="11">
        <v>300</v>
      </c>
      <c r="D18" s="6">
        <v>1</v>
      </c>
      <c r="E18" s="6">
        <v>1</v>
      </c>
      <c r="F18" s="11">
        <f>C18*D18*E18</f>
        <v>300</v>
      </c>
      <c r="H18" s="28"/>
      <c r="I18" s="28"/>
      <c r="J18" s="28"/>
      <c r="K18" s="28"/>
      <c r="L18" s="28"/>
    </row>
    <row r="19" spans="1:12" x14ac:dyDescent="0.25">
      <c r="A19" s="52"/>
      <c r="B19" s="53" t="s">
        <v>2</v>
      </c>
      <c r="C19" s="54"/>
      <c r="D19" s="54"/>
      <c r="E19" s="55"/>
      <c r="F19" s="9">
        <f>SUM(F14:F18)</f>
        <v>550</v>
      </c>
      <c r="H19" s="28"/>
      <c r="I19" s="28"/>
      <c r="J19" s="28"/>
      <c r="K19" s="28"/>
      <c r="L19" s="28"/>
    </row>
    <row r="20" spans="1:12" x14ac:dyDescent="0.25">
      <c r="C20" s="2"/>
      <c r="F20" s="2"/>
      <c r="H20" s="28"/>
      <c r="I20" s="28"/>
      <c r="J20" s="28"/>
      <c r="K20" s="28"/>
      <c r="L20" s="28"/>
    </row>
    <row r="21" spans="1:12" x14ac:dyDescent="0.25">
      <c r="A21" s="50" t="s">
        <v>14</v>
      </c>
      <c r="B21" s="4" t="s">
        <v>5</v>
      </c>
      <c r="C21" s="9" t="s">
        <v>6</v>
      </c>
      <c r="D21" s="10" t="s">
        <v>7</v>
      </c>
      <c r="E21" s="10" t="s">
        <v>8</v>
      </c>
      <c r="F21" s="9" t="s">
        <v>2</v>
      </c>
      <c r="H21" s="28"/>
      <c r="I21" s="28"/>
      <c r="J21" s="28"/>
      <c r="K21" s="28"/>
      <c r="L21" s="28"/>
    </row>
    <row r="22" spans="1:12" x14ac:dyDescent="0.25">
      <c r="A22" s="51"/>
      <c r="B22" s="6" t="s">
        <v>15</v>
      </c>
      <c r="C22" s="11">
        <v>500</v>
      </c>
      <c r="D22" s="6">
        <v>1</v>
      </c>
      <c r="E22" s="6">
        <v>1</v>
      </c>
      <c r="F22" s="11">
        <f t="shared" ref="F22:F24" si="1">C22*D22*E22</f>
        <v>500</v>
      </c>
      <c r="H22" s="28"/>
      <c r="I22" s="28"/>
      <c r="J22" s="28"/>
      <c r="K22" s="28"/>
      <c r="L22" s="28"/>
    </row>
    <row r="23" spans="1:12" x14ac:dyDescent="0.25">
      <c r="A23" s="51"/>
      <c r="B23" s="6" t="s">
        <v>16</v>
      </c>
      <c r="C23" s="11">
        <v>150</v>
      </c>
      <c r="D23" s="6">
        <v>0</v>
      </c>
      <c r="E23" s="6">
        <v>1</v>
      </c>
      <c r="F23" s="11">
        <f t="shared" si="1"/>
        <v>0</v>
      </c>
      <c r="H23" s="28"/>
      <c r="I23" s="28"/>
      <c r="J23" s="28"/>
      <c r="K23" s="28"/>
      <c r="L23" s="28"/>
    </row>
    <row r="24" spans="1:12" x14ac:dyDescent="0.25">
      <c r="A24" s="51"/>
      <c r="B24" s="6" t="s">
        <v>17</v>
      </c>
      <c r="C24" s="11">
        <v>600</v>
      </c>
      <c r="D24" s="6">
        <v>1</v>
      </c>
      <c r="E24" s="6">
        <v>1</v>
      </c>
      <c r="F24" s="11">
        <f t="shared" si="1"/>
        <v>600</v>
      </c>
      <c r="H24" s="28"/>
      <c r="I24" s="28"/>
      <c r="J24" s="28"/>
      <c r="K24" s="28"/>
      <c r="L24" s="28"/>
    </row>
    <row r="25" spans="1:12" x14ac:dyDescent="0.25">
      <c r="A25" s="52"/>
      <c r="B25" s="53" t="s">
        <v>2</v>
      </c>
      <c r="C25" s="54"/>
      <c r="D25" s="54"/>
      <c r="E25" s="55"/>
      <c r="F25" s="9">
        <f>SUM(F22:F24)</f>
        <v>1100</v>
      </c>
    </row>
    <row r="26" spans="1:12" x14ac:dyDescent="0.25">
      <c r="C26" s="2"/>
      <c r="F26" s="2"/>
      <c r="H26" s="28"/>
      <c r="I26" s="28"/>
      <c r="J26" s="28"/>
      <c r="K26" s="28"/>
      <c r="L26" s="28"/>
    </row>
    <row r="27" spans="1:12" ht="15.75" customHeight="1" x14ac:dyDescent="0.25">
      <c r="A27" s="50" t="s">
        <v>44</v>
      </c>
      <c r="B27" s="4" t="s">
        <v>5</v>
      </c>
      <c r="C27" s="9" t="s">
        <v>18</v>
      </c>
      <c r="D27" s="10" t="s">
        <v>19</v>
      </c>
      <c r="E27" s="10" t="s">
        <v>7</v>
      </c>
      <c r="F27" s="9" t="s">
        <v>2</v>
      </c>
      <c r="H27" s="28"/>
      <c r="I27" s="28"/>
      <c r="J27" s="28"/>
      <c r="K27" s="28"/>
      <c r="L27" s="28"/>
    </row>
    <row r="28" spans="1:12" ht="15.75" customHeight="1" x14ac:dyDescent="0.25">
      <c r="A28" s="58"/>
      <c r="B28" s="6" t="s">
        <v>59</v>
      </c>
      <c r="C28" s="11">
        <v>100</v>
      </c>
      <c r="D28" s="6">
        <v>1</v>
      </c>
      <c r="E28" s="6">
        <v>1</v>
      </c>
      <c r="F28" s="11">
        <f>C28*D28*E28</f>
        <v>100</v>
      </c>
      <c r="H28" s="28"/>
      <c r="I28" s="28"/>
      <c r="J28" s="28"/>
      <c r="K28" s="28"/>
      <c r="L28" s="28"/>
    </row>
    <row r="29" spans="1:12" ht="15.75" customHeight="1" x14ac:dyDescent="0.25">
      <c r="A29" s="51"/>
      <c r="B29" s="6" t="s">
        <v>20</v>
      </c>
      <c r="C29" s="11" t="s">
        <v>21</v>
      </c>
      <c r="D29" s="11">
        <v>0.5</v>
      </c>
      <c r="E29" s="6">
        <v>328</v>
      </c>
      <c r="F29" s="11">
        <f t="shared" ref="F29:F30" si="2">D29*E29</f>
        <v>164</v>
      </c>
      <c r="H29" s="28"/>
      <c r="I29" s="28"/>
      <c r="J29" s="28"/>
      <c r="K29" s="28"/>
      <c r="L29" s="28"/>
    </row>
    <row r="30" spans="1:12" ht="15.75" customHeight="1" x14ac:dyDescent="0.25">
      <c r="A30" s="51"/>
      <c r="B30" s="6" t="s">
        <v>22</v>
      </c>
      <c r="C30" s="11" t="s">
        <v>23</v>
      </c>
      <c r="D30" s="11">
        <v>200</v>
      </c>
      <c r="E30" s="6">
        <v>1</v>
      </c>
      <c r="F30" s="11">
        <f t="shared" si="2"/>
        <v>200</v>
      </c>
      <c r="H30" s="28"/>
      <c r="I30" s="28"/>
      <c r="J30" s="28"/>
      <c r="K30" s="28"/>
      <c r="L30" s="28"/>
    </row>
    <row r="31" spans="1:12" ht="15.75" customHeight="1" x14ac:dyDescent="0.25">
      <c r="A31" s="51"/>
      <c r="B31" s="6" t="s">
        <v>58</v>
      </c>
      <c r="C31" s="11" t="s">
        <v>27</v>
      </c>
      <c r="D31" s="43">
        <v>0</v>
      </c>
      <c r="E31" s="6">
        <v>0</v>
      </c>
      <c r="F31" s="11">
        <f>D31*E31</f>
        <v>0</v>
      </c>
      <c r="H31" s="28"/>
      <c r="I31" s="28"/>
      <c r="J31" s="28"/>
      <c r="K31" s="28"/>
      <c r="L31" s="28"/>
    </row>
    <row r="32" spans="1:12" ht="15.75" customHeight="1" x14ac:dyDescent="0.25">
      <c r="A32" s="51"/>
      <c r="B32" s="6" t="s">
        <v>26</v>
      </c>
      <c r="C32" s="11" t="s">
        <v>27</v>
      </c>
      <c r="D32" s="11">
        <v>5</v>
      </c>
      <c r="E32" s="6">
        <v>1</v>
      </c>
      <c r="F32" s="11">
        <f>D32*E32</f>
        <v>5</v>
      </c>
    </row>
    <row r="33" spans="1:12" ht="15.75" customHeight="1" x14ac:dyDescent="0.25">
      <c r="A33" s="52"/>
      <c r="B33" s="53" t="s">
        <v>2</v>
      </c>
      <c r="C33" s="54"/>
      <c r="D33" s="54"/>
      <c r="E33" s="55"/>
      <c r="F33" s="9">
        <f>SUM(F28:F32)</f>
        <v>469</v>
      </c>
      <c r="H33" s="28"/>
      <c r="I33" s="28"/>
      <c r="J33" s="28"/>
      <c r="K33" s="28"/>
      <c r="L33" s="28"/>
    </row>
    <row r="34" spans="1:12" ht="15.75" customHeight="1" x14ac:dyDescent="0.25">
      <c r="C34" s="2"/>
      <c r="D34" s="2"/>
      <c r="F34" s="2"/>
      <c r="H34" s="28"/>
      <c r="I34" s="28"/>
      <c r="J34" s="28"/>
      <c r="K34" s="28"/>
      <c r="L34" s="28"/>
    </row>
    <row r="35" spans="1:12" ht="15.75" customHeight="1" x14ac:dyDescent="0.25">
      <c r="A35" s="59" t="s">
        <v>45</v>
      </c>
      <c r="B35" s="4" t="s">
        <v>5</v>
      </c>
      <c r="C35" s="9" t="s">
        <v>18</v>
      </c>
      <c r="D35" s="9" t="s">
        <v>19</v>
      </c>
      <c r="E35" s="10" t="s">
        <v>7</v>
      </c>
      <c r="F35" s="9" t="s">
        <v>2</v>
      </c>
      <c r="H35" s="28"/>
      <c r="I35" s="28"/>
      <c r="J35" s="28"/>
      <c r="K35" s="28"/>
      <c r="L35" s="28"/>
    </row>
    <row r="36" spans="1:12" ht="15.75" customHeight="1" x14ac:dyDescent="0.25">
      <c r="A36" s="51"/>
      <c r="B36" s="6" t="s">
        <v>28</v>
      </c>
      <c r="C36" s="11" t="s">
        <v>27</v>
      </c>
      <c r="D36" s="11">
        <v>10</v>
      </c>
      <c r="E36" s="6">
        <v>2</v>
      </c>
      <c r="F36" s="11">
        <f>D36*E36</f>
        <v>20</v>
      </c>
    </row>
    <row r="37" spans="1:12" ht="15.75" customHeight="1" x14ac:dyDescent="0.25">
      <c r="A37" s="51"/>
      <c r="B37" s="6" t="s">
        <v>29</v>
      </c>
      <c r="C37" s="11" t="s">
        <v>27</v>
      </c>
      <c r="D37" s="11">
        <v>0.1</v>
      </c>
      <c r="E37" s="6">
        <v>20</v>
      </c>
      <c r="F37" s="11">
        <f>D37*E37</f>
        <v>2</v>
      </c>
      <c r="H37" s="28"/>
      <c r="I37" s="28"/>
      <c r="J37" s="28"/>
      <c r="K37" s="28"/>
      <c r="L37" s="28"/>
    </row>
    <row r="38" spans="1:12" ht="15.75" customHeight="1" x14ac:dyDescent="0.25">
      <c r="A38" s="51"/>
      <c r="B38" s="6" t="s">
        <v>24</v>
      </c>
      <c r="C38" s="11" t="s">
        <v>25</v>
      </c>
      <c r="D38" s="11">
        <v>20</v>
      </c>
      <c r="E38" s="6">
        <v>10</v>
      </c>
      <c r="F38" s="11">
        <f>D38*E38</f>
        <v>200</v>
      </c>
      <c r="H38" s="28"/>
      <c r="I38" s="28"/>
      <c r="J38" s="28"/>
      <c r="K38" s="28"/>
      <c r="L38" s="28"/>
    </row>
    <row r="39" spans="1:12" ht="15.75" customHeight="1" x14ac:dyDescent="0.25">
      <c r="A39" s="52"/>
      <c r="B39" s="53" t="s">
        <v>2</v>
      </c>
      <c r="C39" s="54"/>
      <c r="D39" s="54"/>
      <c r="E39" s="55"/>
      <c r="F39" s="9">
        <f>SUM(F36:F38)</f>
        <v>222</v>
      </c>
      <c r="H39" s="28"/>
      <c r="I39" s="28"/>
      <c r="J39" s="28"/>
      <c r="K39" s="28"/>
      <c r="L39" s="28"/>
    </row>
    <row r="40" spans="1:12" ht="15.75" customHeight="1" x14ac:dyDescent="0.25">
      <c r="A40" s="13"/>
      <c r="B40" s="14"/>
      <c r="C40" s="14"/>
      <c r="D40" s="14"/>
      <c r="E40" s="14"/>
      <c r="F40" s="15"/>
      <c r="H40" s="28"/>
      <c r="I40" s="28"/>
      <c r="J40" s="28"/>
      <c r="K40" s="28"/>
      <c r="L40" s="28"/>
    </row>
    <row r="41" spans="1:12" ht="15.75" customHeight="1" x14ac:dyDescent="0.25">
      <c r="A41" s="45" t="s">
        <v>46</v>
      </c>
      <c r="B41" s="45"/>
      <c r="C41" s="45"/>
      <c r="D41" s="45"/>
      <c r="E41" s="45"/>
      <c r="F41" s="45"/>
      <c r="H41" s="28"/>
      <c r="I41" s="28"/>
      <c r="J41" s="28"/>
      <c r="K41" s="28"/>
      <c r="L41" s="28"/>
    </row>
    <row r="42" spans="1:12" ht="15.75" customHeight="1" x14ac:dyDescent="0.25">
      <c r="A42" s="13"/>
      <c r="B42" s="14"/>
      <c r="C42" s="14"/>
      <c r="D42" s="14"/>
      <c r="E42" s="14"/>
      <c r="F42" s="15"/>
      <c r="H42" s="28"/>
      <c r="I42" s="28"/>
      <c r="J42" s="28"/>
      <c r="K42" s="28"/>
      <c r="L42" s="28"/>
    </row>
    <row r="43" spans="1:12" ht="15.75" customHeight="1" x14ac:dyDescent="0.25">
      <c r="A43" s="59" t="s">
        <v>30</v>
      </c>
      <c r="B43" s="4" t="s">
        <v>5</v>
      </c>
      <c r="C43" s="10" t="s">
        <v>31</v>
      </c>
      <c r="D43" s="16" t="s">
        <v>32</v>
      </c>
      <c r="E43" s="16" t="s">
        <v>32</v>
      </c>
      <c r="F43" s="15"/>
      <c r="H43" s="28"/>
      <c r="I43" s="28"/>
      <c r="J43" s="28"/>
      <c r="K43" s="28"/>
      <c r="L43" s="28"/>
    </row>
    <row r="44" spans="1:12" ht="15.75" customHeight="1" x14ac:dyDescent="0.25">
      <c r="A44" s="51"/>
      <c r="B44" s="17" t="s">
        <v>33</v>
      </c>
      <c r="C44" s="6" t="s">
        <v>34</v>
      </c>
      <c r="D44" s="18">
        <f>IF(C44="SIM",60%,0)</f>
        <v>0.6</v>
      </c>
      <c r="E44" s="19">
        <f t="shared" ref="E44:E49" si="3">IF(C44="SIM",D44*D$55,0)</f>
        <v>3132.6</v>
      </c>
      <c r="F44" s="20"/>
      <c r="H44" s="28"/>
      <c r="I44" s="28"/>
      <c r="J44" s="28"/>
      <c r="K44" s="28"/>
      <c r="L44" s="28"/>
    </row>
    <row r="45" spans="1:12" ht="15.75" customHeight="1" x14ac:dyDescent="0.25">
      <c r="A45" s="51"/>
      <c r="B45" s="17" t="s">
        <v>35</v>
      </c>
      <c r="C45" s="6" t="s">
        <v>34</v>
      </c>
      <c r="D45" s="18">
        <f>IF(C45="SIM",20%,0)</f>
        <v>0.2</v>
      </c>
      <c r="E45" s="19">
        <f t="shared" si="3"/>
        <v>1044.2</v>
      </c>
      <c r="F45" s="20"/>
      <c r="H45" s="28"/>
      <c r="I45" s="28"/>
      <c r="J45" s="28"/>
      <c r="K45" s="28"/>
      <c r="L45" s="28"/>
    </row>
    <row r="46" spans="1:12" ht="15.75" customHeight="1" x14ac:dyDescent="0.25">
      <c r="A46" s="51"/>
      <c r="B46" s="17" t="s">
        <v>36</v>
      </c>
      <c r="C46" s="6" t="s">
        <v>40</v>
      </c>
      <c r="D46" s="18">
        <f>IF(C46="SIM",10%,0)</f>
        <v>0</v>
      </c>
      <c r="E46" s="19">
        <f t="shared" si="3"/>
        <v>0</v>
      </c>
      <c r="F46" s="20"/>
      <c r="H46" s="28"/>
      <c r="I46" s="28"/>
      <c r="J46" s="28"/>
      <c r="K46" s="28"/>
      <c r="L46" s="28"/>
    </row>
    <row r="47" spans="1:12" ht="15.75" customHeight="1" x14ac:dyDescent="0.25">
      <c r="A47" s="51"/>
      <c r="B47" s="17" t="s">
        <v>37</v>
      </c>
      <c r="C47" s="6" t="s">
        <v>34</v>
      </c>
      <c r="D47" s="18">
        <f>IF(C47="SIM",20%,0)</f>
        <v>0.2</v>
      </c>
      <c r="E47" s="19">
        <f t="shared" si="3"/>
        <v>1044.2</v>
      </c>
      <c r="F47" s="20"/>
      <c r="H47" s="28"/>
      <c r="I47" s="28"/>
      <c r="J47" s="28"/>
      <c r="K47" s="28"/>
      <c r="L47" s="28"/>
    </row>
    <row r="48" spans="1:12" ht="15.75" customHeight="1" x14ac:dyDescent="0.25">
      <c r="A48" s="51"/>
      <c r="B48" s="17" t="s">
        <v>38</v>
      </c>
      <c r="C48" s="6" t="s">
        <v>34</v>
      </c>
      <c r="D48" s="18">
        <f>IF(C48="SIM",10%,0)</f>
        <v>0.1</v>
      </c>
      <c r="E48" s="19">
        <f t="shared" si="3"/>
        <v>522.1</v>
      </c>
      <c r="F48" s="20"/>
      <c r="H48" s="28"/>
      <c r="I48" s="28"/>
      <c r="J48" s="28"/>
      <c r="K48" s="28"/>
      <c r="L48" s="28"/>
    </row>
    <row r="49" spans="1:12" ht="15.75" customHeight="1" x14ac:dyDescent="0.25">
      <c r="A49" s="51"/>
      <c r="B49" s="17" t="s">
        <v>39</v>
      </c>
      <c r="C49" s="6" t="s">
        <v>40</v>
      </c>
      <c r="D49" s="18">
        <v>0.2</v>
      </c>
      <c r="E49" s="19">
        <f t="shared" si="3"/>
        <v>0</v>
      </c>
      <c r="F49" s="20"/>
      <c r="H49" s="28"/>
      <c r="I49" s="28"/>
      <c r="J49" s="28"/>
      <c r="K49" s="28"/>
      <c r="L49" s="28"/>
    </row>
    <row r="50" spans="1:12" ht="15.75" customHeight="1" x14ac:dyDescent="0.25">
      <c r="A50" s="52"/>
      <c r="B50" s="53" t="s">
        <v>2</v>
      </c>
      <c r="C50" s="55"/>
      <c r="D50" s="21">
        <f>SUM(D44:D49)</f>
        <v>1.3</v>
      </c>
      <c r="E50" s="22">
        <f t="shared" ref="E50" si="4">SUM(E44:E49)</f>
        <v>5743.1</v>
      </c>
      <c r="F50" s="23"/>
      <c r="H50" s="28"/>
      <c r="I50" s="28"/>
      <c r="J50" s="28"/>
      <c r="K50" s="28"/>
      <c r="L50" s="28"/>
    </row>
    <row r="51" spans="1:12" ht="15.75" customHeight="1" x14ac:dyDescent="0.25">
      <c r="A51" s="30"/>
      <c r="B51" s="31"/>
      <c r="C51" s="30"/>
      <c r="D51" s="32"/>
      <c r="E51" s="33"/>
      <c r="F51" s="23"/>
      <c r="H51" s="28"/>
      <c r="I51" s="28"/>
      <c r="J51" s="28"/>
      <c r="K51" s="28"/>
      <c r="L51" s="28"/>
    </row>
    <row r="52" spans="1:12" ht="15.75" customHeight="1" x14ac:dyDescent="0.25">
      <c r="A52" s="45" t="s">
        <v>47</v>
      </c>
      <c r="B52" s="45"/>
      <c r="C52" s="45"/>
      <c r="D52" s="45"/>
      <c r="E52" s="45"/>
      <c r="F52" s="45"/>
      <c r="H52" s="28"/>
      <c r="I52" s="28"/>
      <c r="J52" s="28"/>
      <c r="K52" s="28"/>
      <c r="L52" s="28"/>
    </row>
    <row r="53" spans="1:12" ht="15.75" customHeight="1" x14ac:dyDescent="0.25">
      <c r="C53" s="2"/>
      <c r="F53" s="2"/>
      <c r="H53" s="28"/>
      <c r="I53" s="28"/>
      <c r="J53" s="28"/>
      <c r="K53" s="28"/>
      <c r="L53" s="28"/>
    </row>
    <row r="54" spans="1:12" ht="15.75" customHeight="1" x14ac:dyDescent="0.25">
      <c r="A54" s="60" t="s">
        <v>41</v>
      </c>
      <c r="B54" s="61" t="s">
        <v>5</v>
      </c>
      <c r="C54" s="55"/>
      <c r="D54" s="9" t="s">
        <v>42</v>
      </c>
      <c r="F54" s="2"/>
    </row>
    <row r="55" spans="1:12" ht="15.75" customHeight="1" x14ac:dyDescent="0.25">
      <c r="A55" s="51"/>
      <c r="B55" s="56" t="s">
        <v>50</v>
      </c>
      <c r="C55" s="55"/>
      <c r="D55" s="34">
        <f>F19+F25+F33+F39+F11</f>
        <v>5221</v>
      </c>
      <c r="F55" s="2"/>
    </row>
    <row r="56" spans="1:12" ht="15.75" customHeight="1" x14ac:dyDescent="0.25">
      <c r="A56" s="51"/>
      <c r="B56" s="35" t="s">
        <v>48</v>
      </c>
      <c r="C56" s="36">
        <v>0.17</v>
      </c>
      <c r="D56" s="34">
        <f>(D55+D57)*C56</f>
        <v>1863.8970000000002</v>
      </c>
      <c r="F56" s="2"/>
    </row>
    <row r="57" spans="1:12" ht="15.75" customHeight="1" x14ac:dyDescent="0.25">
      <c r="A57" s="51"/>
      <c r="B57" s="6" t="s">
        <v>49</v>
      </c>
      <c r="C57" s="24"/>
      <c r="D57" s="11">
        <f>E50</f>
        <v>5743.1</v>
      </c>
      <c r="F57" s="2"/>
    </row>
    <row r="58" spans="1:12" ht="15.75" customHeight="1" x14ac:dyDescent="0.25">
      <c r="A58" s="52"/>
      <c r="B58" s="57" t="s">
        <v>43</v>
      </c>
      <c r="C58" s="55"/>
      <c r="D58" s="25">
        <f>SUM(D55:D57)</f>
        <v>12827.996999999999</v>
      </c>
      <c r="F58" s="26"/>
      <c r="G58" s="2"/>
    </row>
    <row r="59" spans="1:12" ht="15.75" customHeight="1" x14ac:dyDescent="0.25">
      <c r="A59" s="12"/>
      <c r="C59" s="2"/>
      <c r="F59" s="27"/>
      <c r="G59" s="2"/>
    </row>
    <row r="60" spans="1:12" ht="15.75" customHeight="1" x14ac:dyDescent="0.25">
      <c r="F60" s="2"/>
    </row>
    <row r="61" spans="1:12" ht="15.75" customHeight="1" x14ac:dyDescent="0.25">
      <c r="F61" s="2"/>
    </row>
    <row r="62" spans="1:12" ht="15.75" customHeight="1" x14ac:dyDescent="0.25">
      <c r="A62" s="28"/>
      <c r="B62" s="28"/>
      <c r="C62" s="28"/>
      <c r="D62" s="28"/>
      <c r="E62" s="28"/>
      <c r="F62" s="28"/>
    </row>
    <row r="63" spans="1:12" ht="15.75" customHeight="1" x14ac:dyDescent="0.25">
      <c r="A63" s="28"/>
      <c r="B63" s="28"/>
      <c r="C63" s="28"/>
      <c r="D63" s="28"/>
      <c r="E63" s="28"/>
      <c r="F63" s="28"/>
    </row>
    <row r="64" spans="1:12" ht="15.75" customHeight="1" x14ac:dyDescent="0.25">
      <c r="A64" s="28"/>
      <c r="B64" s="28"/>
      <c r="C64" s="28"/>
      <c r="D64" s="28"/>
      <c r="E64" s="28"/>
      <c r="F64" s="28"/>
    </row>
    <row r="65" spans="1:6" ht="15.75" customHeight="1" x14ac:dyDescent="0.25">
      <c r="A65" s="28"/>
      <c r="B65" s="28"/>
      <c r="C65" s="28"/>
      <c r="D65" s="28"/>
      <c r="E65" s="28"/>
      <c r="F65" s="28"/>
    </row>
    <row r="66" spans="1:6" ht="15.75" customHeight="1" x14ac:dyDescent="0.25">
      <c r="A66" s="28"/>
      <c r="B66" s="28"/>
      <c r="C66" s="28"/>
      <c r="D66" s="28"/>
      <c r="E66" s="28"/>
      <c r="F66" s="28"/>
    </row>
    <row r="67" spans="1:6" ht="15.75" customHeight="1" x14ac:dyDescent="0.25">
      <c r="A67" s="28"/>
      <c r="B67" s="28"/>
      <c r="C67" s="28"/>
      <c r="D67" s="28"/>
      <c r="E67" s="28"/>
      <c r="F67" s="28"/>
    </row>
    <row r="68" spans="1:6" ht="15.75" customHeight="1" x14ac:dyDescent="0.25">
      <c r="A68" s="28"/>
      <c r="B68" s="28"/>
      <c r="C68" s="28"/>
      <c r="D68" s="28"/>
      <c r="E68" s="28"/>
      <c r="F68" s="28"/>
    </row>
    <row r="69" spans="1:6" ht="15.75" customHeight="1" x14ac:dyDescent="0.25">
      <c r="A69" s="28"/>
      <c r="B69" s="28"/>
      <c r="C69" s="28"/>
      <c r="D69" s="28"/>
      <c r="E69" s="28"/>
      <c r="F69" s="28"/>
    </row>
    <row r="70" spans="1:6" ht="15.75" customHeight="1" x14ac:dyDescent="0.25">
      <c r="A70" s="28"/>
      <c r="B70" s="28"/>
      <c r="C70" s="28"/>
      <c r="D70" s="28"/>
      <c r="E70" s="28"/>
      <c r="F70" s="28"/>
    </row>
    <row r="71" spans="1:6" ht="15.75" customHeight="1" x14ac:dyDescent="0.25">
      <c r="A71" s="28"/>
      <c r="B71" s="28"/>
      <c r="C71" s="28"/>
      <c r="D71" s="28"/>
      <c r="E71" s="28"/>
      <c r="F71" s="28"/>
    </row>
    <row r="72" spans="1:6" ht="15.75" customHeight="1" x14ac:dyDescent="0.25">
      <c r="A72" s="28"/>
      <c r="B72" s="28"/>
      <c r="C72" s="28"/>
      <c r="D72" s="28"/>
      <c r="E72" s="28"/>
      <c r="F72" s="28"/>
    </row>
    <row r="73" spans="1:6" ht="15.75" customHeight="1" x14ac:dyDescent="0.25">
      <c r="C73" s="2"/>
      <c r="F73" s="2"/>
    </row>
    <row r="74" spans="1:6" ht="15.75" customHeight="1" x14ac:dyDescent="0.25">
      <c r="C74" s="2"/>
      <c r="F74" s="2"/>
    </row>
    <row r="75" spans="1:6" ht="15.75" customHeight="1" x14ac:dyDescent="0.25"/>
    <row r="76" spans="1:6" ht="15.75" customHeight="1" x14ac:dyDescent="0.25"/>
    <row r="77" spans="1:6" ht="15.75" customHeight="1" x14ac:dyDescent="0.25"/>
    <row r="78" spans="1:6" ht="15.75" customHeight="1" x14ac:dyDescent="0.25"/>
    <row r="79" spans="1:6" ht="15.75" customHeight="1" x14ac:dyDescent="0.25"/>
    <row r="80" spans="1:6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  <row r="1001" ht="15.75" customHeight="1" x14ac:dyDescent="0.25"/>
    <row r="1002" ht="15.75" customHeight="1" x14ac:dyDescent="0.25"/>
    <row r="1003" ht="15.75" customHeight="1" x14ac:dyDescent="0.25"/>
    <row r="1004" ht="15.75" customHeight="1" x14ac:dyDescent="0.25"/>
    <row r="1005" ht="15.75" customHeight="1" x14ac:dyDescent="0.25"/>
  </sheetData>
  <mergeCells count="20">
    <mergeCell ref="B55:C55"/>
    <mergeCell ref="B58:C58"/>
    <mergeCell ref="A27:A33"/>
    <mergeCell ref="A35:A39"/>
    <mergeCell ref="B39:E39"/>
    <mergeCell ref="A43:A50"/>
    <mergeCell ref="B50:C50"/>
    <mergeCell ref="A54:A58"/>
    <mergeCell ref="B54:C54"/>
    <mergeCell ref="A8:F8"/>
    <mergeCell ref="A41:F41"/>
    <mergeCell ref="A52:F52"/>
    <mergeCell ref="B2:F2"/>
    <mergeCell ref="A10:A11"/>
    <mergeCell ref="D6:F6"/>
    <mergeCell ref="A13:A19"/>
    <mergeCell ref="B19:E19"/>
    <mergeCell ref="A21:A25"/>
    <mergeCell ref="B25:E25"/>
    <mergeCell ref="B33:E33"/>
  </mergeCells>
  <dataValidations xWindow="1025" yWindow="389" count="1">
    <dataValidation type="list" allowBlank="1" showInputMessage="1" showErrorMessage="1" prompt="Coloque SIM quando for necessário o produto e NÃO quando não for necessário" sqref="C44:C49" xr:uid="{00000000-0002-0000-0000-000001000000}">
      <formula1>CONDIÇÃO</formula1>
    </dataValidation>
  </dataValidations>
  <pageMargins left="0.511811024" right="0.511811024" top="0.78740157499999996" bottom="0.78740157499999996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SERVIÇO_TOPOGRAFICO+DRONE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Leonardo Rodrigues</dc:creator>
  <cp:lastModifiedBy>Fabio</cp:lastModifiedBy>
  <dcterms:created xsi:type="dcterms:W3CDTF">2021-03-12T13:55:21Z</dcterms:created>
  <dcterms:modified xsi:type="dcterms:W3CDTF">2023-03-07T18:23:28Z</dcterms:modified>
</cp:coreProperties>
</file>