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rciales de tráfego 2024" sheetId="1" r:id="rId4"/>
    <sheet state="visible" name="Ranking de URL" sheetId="2" r:id="rId5"/>
    <sheet state="visible" name="Nomenclatura de campanha" sheetId="3" r:id="rId6"/>
  </sheets>
  <definedNames>
    <definedName name="zsupermetrics_refreshAll">#REF!</definedName>
    <definedName name="zsupermetrics_refreshAllSilent">#REF!</definedName>
    <definedName name="zsupermetrics_DAgrDCQ9DgR3FUKicsPbb7V1F8HCZI">#REF!</definedName>
    <definedName name="zsupermetrics_hAU6N1v723xUz9I52prHYo0g6rUAIB">#REF!</definedName>
    <definedName name="zsupermetrics_forceRefresh">#REF!</definedName>
    <definedName name="zsupermetrics_tFdM3Bj3ckxJOHAhp85nRGEwv9vjfT">#REF!</definedName>
    <definedName name="zsupermetrics_xyrWT0G9rsE34opsHOeTR8mK5FoAAe">#REF!</definedName>
  </definedNames>
  <calcPr/>
  <extLst>
    <ext uri="GoogleSheetsCustomDataVersion2">
      <go:sheetsCustomData xmlns:go="http://customooxmlschemas.google.com/" r:id="rId7" roundtripDataChecksum="7WjYELdEw3MvY7lhHeABxcvXOXpPg2QVLaEty+HCL1Q="/>
    </ext>
  </extLst>
</workbook>
</file>

<file path=xl/sharedStrings.xml><?xml version="1.0" encoding="utf-8"?>
<sst xmlns="http://schemas.openxmlformats.org/spreadsheetml/2006/main" count="930" uniqueCount="220">
  <si>
    <r>
      <rPr>
        <rFont val="Roboto"/>
        <b/>
        <color rgb="FFFFFFFF"/>
        <sz val="22.0"/>
      </rPr>
      <t xml:space="preserve">PLANILHA DE
DIÁRIO DE TRÁFEGO 2.0
</t>
    </r>
    <r>
      <rPr>
        <rFont val="Roboto"/>
        <b/>
        <color theme="6"/>
        <sz val="22.0"/>
      </rPr>
      <t>ACADEMIA START BLOG</t>
    </r>
  </si>
  <si>
    <t>GOOGLE ADS</t>
  </si>
  <si>
    <t>GOOGLE ADSENSE</t>
  </si>
  <si>
    <t>Data</t>
  </si>
  <si>
    <t>Inv.</t>
  </si>
  <si>
    <t>Clique</t>
  </si>
  <si>
    <t>CPC</t>
  </si>
  <si>
    <t>CTR</t>
  </si>
  <si>
    <t>Visualização 
da Página</t>
  </si>
  <si>
    <t>Impressão</t>
  </si>
  <si>
    <t>Receita
Adsense</t>
  </si>
  <si>
    <t>Fat. (R$)</t>
  </si>
  <si>
    <t>Lucro Bruto</t>
  </si>
  <si>
    <t>ROI Bruto</t>
  </si>
  <si>
    <t>Imposto</t>
  </si>
  <si>
    <t>Lucro líquido</t>
  </si>
  <si>
    <t>Roi líquido</t>
  </si>
  <si>
    <t>JAN</t>
  </si>
  <si>
    <t>Total</t>
  </si>
  <si>
    <t>FEV</t>
  </si>
  <si>
    <t>MAR</t>
  </si>
  <si>
    <t>ABR</t>
  </si>
  <si>
    <t>MAI</t>
  </si>
  <si>
    <t>JUN</t>
  </si>
  <si>
    <t>JUL</t>
  </si>
  <si>
    <t>AGO</t>
  </si>
  <si>
    <t>SET</t>
  </si>
  <si>
    <t>OUT</t>
  </si>
  <si>
    <t>NOV</t>
  </si>
  <si>
    <t>DEZ</t>
  </si>
  <si>
    <t>DATA</t>
  </si>
  <si>
    <t>ORDEM</t>
  </si>
  <si>
    <t>ID POST</t>
  </si>
  <si>
    <t>PAIS</t>
  </si>
  <si>
    <t>IDIOMA</t>
  </si>
  <si>
    <t>STATUS</t>
  </si>
  <si>
    <t>URL</t>
  </si>
  <si>
    <t>Invest.</t>
  </si>
  <si>
    <t>Fat. Dólar</t>
  </si>
  <si>
    <t>Fat. Real</t>
  </si>
  <si>
    <t>Fat. Total</t>
  </si>
  <si>
    <t>Lucro</t>
  </si>
  <si>
    <t>ROI</t>
  </si>
  <si>
    <t>Art.001</t>
  </si>
  <si>
    <t>BR</t>
  </si>
  <si>
    <t>PT</t>
  </si>
  <si>
    <t>ATIVO</t>
  </si>
  <si>
    <t>PRE</t>
  </si>
  <si>
    <t>https://saudenamesa.online/lp-como-recuperar-senha-do-instagram/</t>
  </si>
  <si>
    <t>https://saudenamesa.online/como-recuperar-senha-do-instagram/</t>
  </si>
  <si>
    <t>Art.002</t>
  </si>
  <si>
    <t>Art.003</t>
  </si>
  <si>
    <t>-</t>
  </si>
  <si>
    <t>Art.004</t>
  </si>
  <si>
    <t>Art.005</t>
  </si>
  <si>
    <t>Art.006</t>
  </si>
  <si>
    <t>Art.007</t>
  </si>
  <si>
    <t>Art.008</t>
  </si>
  <si>
    <t>Art.009</t>
  </si>
  <si>
    <t>Art.010</t>
  </si>
  <si>
    <t>Art.011</t>
  </si>
  <si>
    <t>Art.012</t>
  </si>
  <si>
    <t>Art.013</t>
  </si>
  <si>
    <t>Art.014</t>
  </si>
  <si>
    <t>Art.015</t>
  </si>
  <si>
    <t>Art.016</t>
  </si>
  <si>
    <t>Art.017</t>
  </si>
  <si>
    <t>Art.018</t>
  </si>
  <si>
    <t>Art.019</t>
  </si>
  <si>
    <t>Art.020</t>
  </si>
  <si>
    <t>Art.021</t>
  </si>
  <si>
    <t>Art.022</t>
  </si>
  <si>
    <t>Art.023</t>
  </si>
  <si>
    <t>Art.024</t>
  </si>
  <si>
    <t>Art.025</t>
  </si>
  <si>
    <t>Art.026</t>
  </si>
  <si>
    <t>Art.027</t>
  </si>
  <si>
    <t>Art.028</t>
  </si>
  <si>
    <t>Art.029</t>
  </si>
  <si>
    <t>Art.030</t>
  </si>
  <si>
    <t>Art.031</t>
  </si>
  <si>
    <t>Art.032</t>
  </si>
  <si>
    <t>Art.033</t>
  </si>
  <si>
    <t>Art.034</t>
  </si>
  <si>
    <t>Art.035</t>
  </si>
  <si>
    <t>Art.036</t>
  </si>
  <si>
    <t>Art.037</t>
  </si>
  <si>
    <t>Art.038</t>
  </si>
  <si>
    <t>Art.039</t>
  </si>
  <si>
    <t>Art.040</t>
  </si>
  <si>
    <t>Art.041</t>
  </si>
  <si>
    <t>Art.042</t>
  </si>
  <si>
    <t>Art.043</t>
  </si>
  <si>
    <t>Art.044</t>
  </si>
  <si>
    <t>Art.045</t>
  </si>
  <si>
    <t>Art.046</t>
  </si>
  <si>
    <t>Art.047</t>
  </si>
  <si>
    <t>Art.048</t>
  </si>
  <si>
    <t>Art.049</t>
  </si>
  <si>
    <t>Art.050</t>
  </si>
  <si>
    <t>Art.051</t>
  </si>
  <si>
    <t>Art.052</t>
  </si>
  <si>
    <t>Art.053</t>
  </si>
  <si>
    <t>Art.054</t>
  </si>
  <si>
    <t>Art.055</t>
  </si>
  <si>
    <t>Art.056</t>
  </si>
  <si>
    <t>Art.057</t>
  </si>
  <si>
    <t>Art.058</t>
  </si>
  <si>
    <t>Art.059</t>
  </si>
  <si>
    <t>Art.060</t>
  </si>
  <si>
    <t>Art.061</t>
  </si>
  <si>
    <t>Art.062</t>
  </si>
  <si>
    <t>Art.063</t>
  </si>
  <si>
    <t>Art.064</t>
  </si>
  <si>
    <t>Art.065</t>
  </si>
  <si>
    <t>Art.066</t>
  </si>
  <si>
    <t>Art.067</t>
  </si>
  <si>
    <t>Art.068</t>
  </si>
  <si>
    <t>Art.069</t>
  </si>
  <si>
    <t>Art.070</t>
  </si>
  <si>
    <t>Art.071</t>
  </si>
  <si>
    <t>Art.072</t>
  </si>
  <si>
    <t>Art.073</t>
  </si>
  <si>
    <t>Art.074</t>
  </si>
  <si>
    <t>Art.075</t>
  </si>
  <si>
    <t>Art.076</t>
  </si>
  <si>
    <t>Art.077</t>
  </si>
  <si>
    <t>Art.078</t>
  </si>
  <si>
    <t>Art.079</t>
  </si>
  <si>
    <t>Art.080</t>
  </si>
  <si>
    <t>Art.081</t>
  </si>
  <si>
    <t>Art.082</t>
  </si>
  <si>
    <t>Art.083</t>
  </si>
  <si>
    <t>Art.084</t>
  </si>
  <si>
    <t>Art.085</t>
  </si>
  <si>
    <t>Art.086</t>
  </si>
  <si>
    <t>Art.087</t>
  </si>
  <si>
    <t>Art.088</t>
  </si>
  <si>
    <t>Art.089</t>
  </si>
  <si>
    <t>Art.090</t>
  </si>
  <si>
    <t>Art.091</t>
  </si>
  <si>
    <t>Art.092</t>
  </si>
  <si>
    <t>Art.093</t>
  </si>
  <si>
    <t>Art.094</t>
  </si>
  <si>
    <t>Art.095</t>
  </si>
  <si>
    <t>Art.096</t>
  </si>
  <si>
    <t>Art.097</t>
  </si>
  <si>
    <t>Art.098</t>
  </si>
  <si>
    <t>Art.099</t>
  </si>
  <si>
    <t>Art.100</t>
  </si>
  <si>
    <t>Art.101</t>
  </si>
  <si>
    <t>Art.102</t>
  </si>
  <si>
    <t>Art.103</t>
  </si>
  <si>
    <t>Art.104</t>
  </si>
  <si>
    <t>Art.105</t>
  </si>
  <si>
    <t>Art.106</t>
  </si>
  <si>
    <t>Art.107</t>
  </si>
  <si>
    <t>Art.108</t>
  </si>
  <si>
    <t>Art.109</t>
  </si>
  <si>
    <t>Art.110</t>
  </si>
  <si>
    <t>PAÍS</t>
  </si>
  <si>
    <t>NOMENCLATURA DA CAMPANHA</t>
  </si>
  <si>
    <t>NOMENCLATURA DO CONJUNTO DE ANÚNCIO</t>
  </si>
  <si>
    <t>Art.111</t>
  </si>
  <si>
    <t>Art.112</t>
  </si>
  <si>
    <t>Art.113</t>
  </si>
  <si>
    <t>Art.114</t>
  </si>
  <si>
    <t>Art.115</t>
  </si>
  <si>
    <t>Art.116</t>
  </si>
  <si>
    <t>Art.117</t>
  </si>
  <si>
    <t>Art.118</t>
  </si>
  <si>
    <t>Art.119</t>
  </si>
  <si>
    <t>Art.120</t>
  </si>
  <si>
    <t>Art.121</t>
  </si>
  <si>
    <t>Art.122</t>
  </si>
  <si>
    <t>Art.123</t>
  </si>
  <si>
    <t>Art.124</t>
  </si>
  <si>
    <t>Art.125</t>
  </si>
  <si>
    <t>Art.126</t>
  </si>
  <si>
    <t>Art.127</t>
  </si>
  <si>
    <t>Art.128</t>
  </si>
  <si>
    <t>Art.129</t>
  </si>
  <si>
    <t>Art.130</t>
  </si>
  <si>
    <t>Art.131</t>
  </si>
  <si>
    <t>Art.132</t>
  </si>
  <si>
    <t>Art.133</t>
  </si>
  <si>
    <t>Art.134</t>
  </si>
  <si>
    <t>Art.135</t>
  </si>
  <si>
    <t>Art.136</t>
  </si>
  <si>
    <t>Art.137</t>
  </si>
  <si>
    <t>Art.138</t>
  </si>
  <si>
    <t>Art.139</t>
  </si>
  <si>
    <t>Art.140</t>
  </si>
  <si>
    <t>Art.141</t>
  </si>
  <si>
    <t>Art.142</t>
  </si>
  <si>
    <t>Art.143</t>
  </si>
  <si>
    <t>Art.144</t>
  </si>
  <si>
    <t>Art.145</t>
  </si>
  <si>
    <t>Art.146</t>
  </si>
  <si>
    <t>Art.147</t>
  </si>
  <si>
    <t>Art.148</t>
  </si>
  <si>
    <t>Art.149</t>
  </si>
  <si>
    <t>Art.150</t>
  </si>
  <si>
    <t>Art.151</t>
  </si>
  <si>
    <t>Art.152</t>
  </si>
  <si>
    <t>Art.153</t>
  </si>
  <si>
    <t>Art.154</t>
  </si>
  <si>
    <t>Art.155</t>
  </si>
  <si>
    <t>Art.156</t>
  </si>
  <si>
    <t>Art.157</t>
  </si>
  <si>
    <t>Art.158</t>
  </si>
  <si>
    <t>Art.159</t>
  </si>
  <si>
    <t>Art.160</t>
  </si>
  <si>
    <t>Art.161</t>
  </si>
  <si>
    <t>Art.162</t>
  </si>
  <si>
    <t>Art.163</t>
  </si>
  <si>
    <t>Art.164</t>
  </si>
  <si>
    <t>Art.165</t>
  </si>
  <si>
    <t>Art.166</t>
  </si>
  <si>
    <t>Art.167</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</si>
</sst>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0"/>
    <numFmt numFmtId="165" formatCode="[$R$ -416]#,##0.00"/>
    <numFmt numFmtId="166" formatCode="M/d/yyyy H:mm:ss"/>
    <numFmt numFmtId="167" formatCode="dd&quot;/&quot;mm&quot;/&quot;yyyy"/>
    <numFmt numFmtId="168" formatCode="[$R$]#,##0.00"/>
    <numFmt numFmtId="169" formatCode="dd/mm/yyyy"/>
  </numFmts>
  <fonts count="30">
    <font>
      <sz val="10.0"/>
      <color rgb="FF000000"/>
      <name val="Arial"/>
      <scheme val="minor"/>
    </font>
    <font>
      <b/>
      <sz val="12.0"/>
      <color rgb="FF000000"/>
      <name val="Roboto"/>
    </font>
    <font>
      <b/>
      <sz val="12.0"/>
      <color rgb="FFF1C232"/>
      <name val="Roboto"/>
    </font>
    <font>
      <b/>
      <sz val="12.0"/>
      <color rgb="FFFFFF00"/>
      <name val="Roboto"/>
    </font>
    <font>
      <b/>
      <sz val="22.0"/>
      <color rgb="FFFFFFFF"/>
      <name val="Roboto"/>
    </font>
    <font>
      <b/>
      <sz val="12.0"/>
      <color rgb="FF001849"/>
      <name val="Roboto"/>
    </font>
    <font>
      <b/>
      <sz val="12.0"/>
      <color rgb="FFF1C232"/>
      <name val="Arial"/>
    </font>
    <font>
      <b/>
      <sz val="12.0"/>
      <color rgb="FFFFFFFF"/>
      <name val="Arial"/>
    </font>
    <font>
      <color rgb="FFFFFFFF"/>
      <name val="Arial"/>
    </font>
    <font>
      <b/>
      <sz val="12.0"/>
      <color rgb="FF000000"/>
      <name val="Arial"/>
    </font>
    <font>
      <color theme="1"/>
      <name val="Arial"/>
    </font>
    <font>
      <sz val="12.0"/>
      <color rgb="FF000000"/>
      <name val="Calibri"/>
    </font>
    <font>
      <sz val="12.0"/>
      <color rgb="FFF1C232"/>
      <name val="Calibri"/>
    </font>
    <font>
      <sz val="12.0"/>
      <color rgb="FF000000"/>
      <name val="Arial"/>
    </font>
    <font>
      <color rgb="FFF1C232"/>
      <name val="Arial"/>
    </font>
    <font>
      <sz val="12.0"/>
      <color theme="1"/>
      <name val="Calibri"/>
    </font>
    <font>
      <sz val="12.0"/>
      <color theme="1"/>
      <name val="Arial"/>
    </font>
    <font>
      <b/>
      <color theme="1"/>
      <name val="Arial"/>
    </font>
    <font>
      <b/>
      <color rgb="FFF1C232"/>
      <name val="Arial"/>
    </font>
    <font>
      <b/>
      <color rgb="FFFFFFFF"/>
      <name val="Arial"/>
    </font>
    <font>
      <color rgb="FF434343"/>
      <name val="Arial"/>
    </font>
    <font>
      <b/>
      <color rgb="FF434343"/>
      <name val="Arial"/>
    </font>
    <font>
      <u/>
      <color rgb="FF0000FF"/>
      <name val="Arial"/>
    </font>
    <font>
      <b/>
      <color rgb="FF38761D"/>
      <name val="Arial"/>
    </font>
    <font/>
    <font>
      <u/>
      <color rgb="FF0000FF"/>
      <name val="Arial"/>
    </font>
    <font>
      <u/>
      <color rgb="FF1155CC"/>
      <name val="Arial"/>
    </font>
    <font>
      <u/>
      <color rgb="FF1155CC"/>
      <name val="Arial"/>
    </font>
    <font>
      <color rgb="FF000000"/>
      <name val="Arial"/>
    </font>
    <font>
      <b/>
      <color rgb="FF000000"/>
      <name val="Arial"/>
    </font>
  </fonts>
  <fills count="9">
    <fill>
      <patternFill patternType="none"/>
    </fill>
    <fill>
      <patternFill patternType="lightGray"/>
    </fill>
    <fill>
      <patternFill patternType="solid">
        <fgColor rgb="FF000000"/>
        <bgColor rgb="FF000000"/>
      </patternFill>
    </fill>
    <fill>
      <patternFill patternType="solid">
        <fgColor rgb="FF3C78D8"/>
        <bgColor rgb="FF3C78D8"/>
      </patternFill>
    </fill>
    <fill>
      <patternFill patternType="solid">
        <fgColor rgb="FFF1C232"/>
        <bgColor rgb="FFF1C232"/>
      </patternFill>
    </fill>
    <fill>
      <patternFill patternType="solid">
        <fgColor rgb="FFFFD966"/>
        <bgColor rgb="FFFFD966"/>
      </patternFill>
    </fill>
    <fill>
      <patternFill patternType="solid">
        <fgColor rgb="FFFFE599"/>
        <bgColor rgb="FFFFE599"/>
      </patternFill>
    </fill>
    <fill>
      <patternFill patternType="solid">
        <fgColor rgb="FFB6D7A8"/>
        <bgColor rgb="FFB6D7A8"/>
      </patternFill>
    </fill>
    <fill>
      <patternFill patternType="solid">
        <fgColor rgb="FF6AA84F"/>
        <bgColor rgb="FF6AA84F"/>
      </patternFill>
    </fill>
  </fills>
  <borders count="5">
    <border/>
    <border>
      <bottom style="thin">
        <color rgb="FF93C47D"/>
      </bottom>
    </border>
    <border>
      <bottom style="thin">
        <color rgb="FF000000"/>
      </bottom>
    </border>
    <border>
      <right style="thin">
        <color rgb="FF000000"/>
      </right>
      <bottom style="thin">
        <color rgb="FF000000"/>
      </bottom>
    </border>
    <border>
      <right style="thin">
        <color rgb="FF000000"/>
      </right>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0" fillId="2" fontId="1" numFmtId="164" xfId="0" applyAlignment="1" applyFill="1" applyFont="1" applyNumberFormat="1">
      <alignment horizontal="center" vertical="bottom"/>
    </xf>
    <xf borderId="0" fillId="2" fontId="2" numFmtId="165" xfId="0" applyAlignment="1" applyFont="1" applyNumberFormat="1">
      <alignment horizontal="center"/>
    </xf>
    <xf borderId="0" fillId="2" fontId="1" numFmtId="166" xfId="0" applyAlignment="1" applyFont="1" applyNumberFormat="1">
      <alignment horizontal="center"/>
    </xf>
    <xf borderId="0" fillId="2" fontId="3" numFmtId="0" xfId="0" applyAlignment="1" applyFont="1">
      <alignment horizontal="center"/>
    </xf>
    <xf borderId="0" fillId="2" fontId="1" numFmtId="164" xfId="0" applyAlignment="1" applyFont="1" applyNumberFormat="1">
      <alignment horizontal="center"/>
    </xf>
    <xf borderId="0" fillId="2" fontId="1" numFmtId="165" xfId="0" applyAlignment="1" applyFont="1" applyNumberFormat="1">
      <alignment horizontal="center"/>
    </xf>
    <xf borderId="0" fillId="2" fontId="1" numFmtId="167" xfId="0" applyAlignment="1" applyFont="1" applyNumberFormat="1">
      <alignment horizontal="center"/>
    </xf>
    <xf borderId="0" fillId="2" fontId="2" numFmtId="167" xfId="0" applyAlignment="1" applyFont="1" applyNumberFormat="1">
      <alignment horizontal="center"/>
    </xf>
    <xf borderId="0" fillId="2" fontId="4" numFmtId="0" xfId="0" applyAlignment="1" applyFont="1">
      <alignment horizontal="center" vertical="center"/>
    </xf>
    <xf borderId="0" fillId="2" fontId="1" numFmtId="167" xfId="0" applyAlignment="1" applyFont="1" applyNumberFormat="1">
      <alignment horizontal="right"/>
    </xf>
    <xf borderId="0" fillId="2" fontId="5" numFmtId="165" xfId="0" applyAlignment="1" applyFont="1" applyNumberFormat="1">
      <alignment horizontal="center"/>
    </xf>
    <xf borderId="0" fillId="2" fontId="6" numFmtId="167" xfId="0" applyAlignment="1" applyFont="1" applyNumberFormat="1">
      <alignment horizontal="center" vertical="bottom"/>
    </xf>
    <xf borderId="0" fillId="3" fontId="7" numFmtId="164" xfId="0" applyAlignment="1" applyFill="1" applyFont="1" applyNumberFormat="1">
      <alignment horizontal="center" vertical="bottom"/>
    </xf>
    <xf borderId="0" fillId="4" fontId="7" numFmtId="164" xfId="0" applyAlignment="1" applyFill="1" applyFont="1" applyNumberFormat="1">
      <alignment horizontal="center" vertical="bottom"/>
    </xf>
    <xf borderId="0" fillId="2" fontId="7" numFmtId="165" xfId="0" applyAlignment="1" applyFont="1" applyNumberFormat="1">
      <alignment horizontal="center" vertical="bottom"/>
    </xf>
    <xf borderId="0" fillId="2" fontId="7" numFmtId="164" xfId="0" applyAlignment="1" applyFont="1" applyNumberFormat="1">
      <alignment horizontal="center" vertical="bottom"/>
    </xf>
    <xf borderId="0" fillId="2" fontId="7" numFmtId="10" xfId="0" applyAlignment="1" applyFont="1" applyNumberFormat="1">
      <alignment horizontal="center" vertical="bottom"/>
    </xf>
    <xf borderId="0" fillId="2" fontId="8" numFmtId="168" xfId="0" applyAlignment="1" applyFont="1" applyNumberFormat="1">
      <alignment horizontal="left"/>
    </xf>
    <xf borderId="0" fillId="2" fontId="5" numFmtId="165" xfId="0" applyAlignment="1" applyFont="1" applyNumberFormat="1">
      <alignment horizontal="center" shrinkToFit="0" vertical="center" wrapText="1"/>
    </xf>
    <xf borderId="0" fillId="2" fontId="2" numFmtId="165" xfId="0" applyAlignment="1" applyFont="1" applyNumberFormat="1">
      <alignment horizontal="center" shrinkToFit="0" vertical="center" wrapText="1"/>
    </xf>
    <xf borderId="0" fillId="5" fontId="9" numFmtId="0" xfId="0" applyAlignment="1" applyFill="1" applyFont="1">
      <alignment horizontal="center" shrinkToFit="0" vertical="center" wrapText="1"/>
    </xf>
    <xf borderId="0" fillId="5" fontId="9" numFmtId="164" xfId="0" applyAlignment="1" applyFont="1" applyNumberFormat="1">
      <alignment horizontal="center" shrinkToFit="0" vertical="center" wrapText="1"/>
    </xf>
    <xf borderId="0" fillId="5" fontId="1" numFmtId="164" xfId="0" applyAlignment="1" applyFont="1" applyNumberFormat="1">
      <alignment horizontal="center" shrinkToFit="0" vertical="center" wrapText="1"/>
    </xf>
    <xf borderId="0" fillId="5" fontId="9" numFmtId="165" xfId="0" applyAlignment="1" applyFont="1" applyNumberFormat="1">
      <alignment horizontal="center" shrinkToFit="0" vertical="center" wrapText="1"/>
    </xf>
    <xf borderId="0" fillId="2" fontId="10" numFmtId="168" xfId="0" applyAlignment="1" applyFont="1" applyNumberFormat="1">
      <alignment horizontal="left" shrinkToFit="0" vertical="center" wrapText="1"/>
    </xf>
    <xf borderId="0" fillId="6" fontId="9" numFmtId="0" xfId="0" applyAlignment="1" applyFill="1" applyFont="1">
      <alignment horizontal="center" vertical="bottom"/>
    </xf>
    <xf borderId="0" fillId="6" fontId="9" numFmtId="165" xfId="0" applyAlignment="1" applyFont="1" applyNumberFormat="1">
      <alignment horizontal="center" vertical="bottom"/>
    </xf>
    <xf borderId="0" fillId="6" fontId="9" numFmtId="3" xfId="0" applyAlignment="1" applyFont="1" applyNumberFormat="1">
      <alignment horizontal="center" vertical="bottom"/>
    </xf>
    <xf borderId="0" fillId="6" fontId="9" numFmtId="10" xfId="0" applyAlignment="1" applyFont="1" applyNumberFormat="1">
      <alignment horizontal="center" vertical="bottom"/>
    </xf>
    <xf borderId="0" fillId="6" fontId="9" numFmtId="164" xfId="0" applyAlignment="1" applyFont="1" applyNumberFormat="1">
      <alignment horizontal="center" vertical="bottom"/>
    </xf>
    <xf borderId="0" fillId="2" fontId="10" numFmtId="168" xfId="0" applyAlignment="1" applyFont="1" applyNumberFormat="1">
      <alignment horizontal="left"/>
    </xf>
    <xf borderId="0" fillId="2" fontId="11" numFmtId="165" xfId="0" applyAlignment="1" applyFont="1" applyNumberFormat="1">
      <alignment horizontal="center" shrinkToFit="0" vertical="center" wrapText="0"/>
    </xf>
    <xf borderId="0" fillId="2" fontId="12" numFmtId="165" xfId="0" applyAlignment="1" applyFont="1" applyNumberFormat="1">
      <alignment horizontal="center" shrinkToFit="0" vertical="center" wrapText="0"/>
    </xf>
    <xf borderId="1" fillId="6" fontId="11" numFmtId="167" xfId="0" applyAlignment="1" applyBorder="1" applyFont="1" applyNumberFormat="1">
      <alignment horizontal="center"/>
    </xf>
    <xf borderId="1" fillId="6" fontId="11" numFmtId="168" xfId="0" applyAlignment="1" applyBorder="1" applyFont="1" applyNumberFormat="1">
      <alignment horizontal="center"/>
    </xf>
    <xf borderId="1" fillId="6" fontId="11" numFmtId="3" xfId="0" applyAlignment="1" applyBorder="1" applyFont="1" applyNumberFormat="1">
      <alignment horizontal="center"/>
    </xf>
    <xf borderId="1" fillId="6" fontId="11" numFmtId="165" xfId="0" applyAlignment="1" applyBorder="1" applyFont="1" applyNumberFormat="1">
      <alignment horizontal="center"/>
    </xf>
    <xf borderId="1" fillId="6" fontId="11" numFmtId="10" xfId="0" applyAlignment="1" applyBorder="1" applyFont="1" applyNumberFormat="1">
      <alignment horizontal="center"/>
    </xf>
    <xf borderId="1" fillId="6" fontId="11" numFmtId="164" xfId="0" applyAlignment="1" applyBorder="1" applyFont="1" applyNumberFormat="1">
      <alignment horizontal="center"/>
    </xf>
    <xf borderId="1" fillId="6" fontId="13" numFmtId="10" xfId="0" applyAlignment="1" applyBorder="1" applyFont="1" applyNumberFormat="1">
      <alignment horizontal="center"/>
    </xf>
    <xf borderId="0" fillId="2" fontId="10" numFmtId="165" xfId="0" applyAlignment="1" applyFont="1" applyNumberFormat="1">
      <alignment vertical="bottom"/>
    </xf>
    <xf borderId="0" fillId="2" fontId="2" numFmtId="165" xfId="0" applyAlignment="1" applyFont="1" applyNumberFormat="1">
      <alignment horizontal="center" vertical="bottom"/>
    </xf>
    <xf borderId="0" fillId="2" fontId="10" numFmtId="168" xfId="0" applyAlignment="1" applyFont="1" applyNumberFormat="1">
      <alignment vertical="bottom"/>
    </xf>
    <xf borderId="0" fillId="2" fontId="10" numFmtId="165" xfId="0" applyFont="1" applyNumberFormat="1"/>
    <xf borderId="0" fillId="2" fontId="14" numFmtId="165" xfId="0" applyFont="1" applyNumberFormat="1"/>
    <xf borderId="1" fillId="6" fontId="11" numFmtId="167" xfId="0" applyAlignment="1" applyBorder="1" applyFont="1" applyNumberFormat="1">
      <alignment horizontal="center" vertical="bottom"/>
    </xf>
    <xf borderId="1" fillId="7" fontId="15" numFmtId="167" xfId="0" applyAlignment="1" applyBorder="1" applyFill="1" applyFont="1" applyNumberFormat="1">
      <alignment horizontal="center" vertical="bottom"/>
    </xf>
    <xf borderId="1" fillId="7" fontId="11" numFmtId="168" xfId="0" applyAlignment="1" applyBorder="1" applyFont="1" applyNumberFormat="1">
      <alignment horizontal="center"/>
    </xf>
    <xf borderId="1" fillId="7" fontId="11" numFmtId="3" xfId="0" applyAlignment="1" applyBorder="1" applyFont="1" applyNumberFormat="1">
      <alignment horizontal="center"/>
    </xf>
    <xf borderId="1" fillId="7" fontId="11" numFmtId="165" xfId="0" applyAlignment="1" applyBorder="1" applyFont="1" applyNumberFormat="1">
      <alignment horizontal="center"/>
    </xf>
    <xf borderId="1" fillId="7" fontId="11" numFmtId="10" xfId="0" applyAlignment="1" applyBorder="1" applyFont="1" applyNumberFormat="1">
      <alignment horizontal="center"/>
    </xf>
    <xf borderId="1" fillId="7" fontId="11" numFmtId="164" xfId="0" applyAlignment="1" applyBorder="1" applyFont="1" applyNumberFormat="1">
      <alignment horizontal="center" vertical="bottom"/>
    </xf>
    <xf borderId="1" fillId="7" fontId="11" numFmtId="164" xfId="0" applyAlignment="1" applyBorder="1" applyFont="1" applyNumberFormat="1">
      <alignment horizontal="center"/>
    </xf>
    <xf borderId="1" fillId="7" fontId="10" numFmtId="168" xfId="0" applyAlignment="1" applyBorder="1" applyFont="1" applyNumberFormat="1">
      <alignment vertical="bottom"/>
    </xf>
    <xf borderId="1" fillId="8" fontId="15" numFmtId="168" xfId="0" applyAlignment="1" applyBorder="1" applyFill="1" applyFont="1" applyNumberFormat="1">
      <alignment horizontal="center" vertical="bottom"/>
    </xf>
    <xf borderId="1" fillId="8" fontId="15" numFmtId="10" xfId="0" applyAlignment="1" applyBorder="1" applyFont="1" applyNumberFormat="1">
      <alignment horizontal="center" vertical="bottom"/>
    </xf>
    <xf borderId="1" fillId="7" fontId="16" numFmtId="10" xfId="0" applyAlignment="1" applyBorder="1" applyFont="1" applyNumberFormat="1">
      <alignment horizontal="center" vertical="bottom"/>
    </xf>
    <xf borderId="0" fillId="7" fontId="15" numFmtId="167" xfId="0" applyAlignment="1" applyFont="1" applyNumberFormat="1">
      <alignment horizontal="center" vertical="bottom"/>
    </xf>
    <xf borderId="0" fillId="7" fontId="11" numFmtId="168" xfId="0" applyAlignment="1" applyFont="1" applyNumberFormat="1">
      <alignment horizontal="center"/>
    </xf>
    <xf borderId="0" fillId="7" fontId="11" numFmtId="3" xfId="0" applyAlignment="1" applyFont="1" applyNumberFormat="1">
      <alignment horizontal="center"/>
    </xf>
    <xf borderId="0" fillId="7" fontId="11" numFmtId="165" xfId="0" applyAlignment="1" applyFont="1" applyNumberFormat="1">
      <alignment horizontal="center"/>
    </xf>
    <xf borderId="0" fillId="7" fontId="11" numFmtId="10" xfId="0" applyAlignment="1" applyFont="1" applyNumberFormat="1">
      <alignment horizontal="center"/>
    </xf>
    <xf borderId="0" fillId="7" fontId="11" numFmtId="164" xfId="0" applyAlignment="1" applyFont="1" applyNumberFormat="1">
      <alignment horizontal="center" vertical="bottom"/>
    </xf>
    <xf borderId="0" fillId="7" fontId="11" numFmtId="164" xfId="0" applyAlignment="1" applyFont="1" applyNumberFormat="1">
      <alignment horizontal="center"/>
    </xf>
    <xf borderId="0" fillId="7" fontId="10" numFmtId="168" xfId="0" applyAlignment="1" applyFont="1" applyNumberFormat="1">
      <alignment vertical="bottom"/>
    </xf>
    <xf borderId="0" fillId="8" fontId="15" numFmtId="168" xfId="0" applyAlignment="1" applyFont="1" applyNumberFormat="1">
      <alignment horizontal="center" vertical="bottom"/>
    </xf>
    <xf borderId="0" fillId="8" fontId="15" numFmtId="10" xfId="0" applyAlignment="1" applyFont="1" applyNumberFormat="1">
      <alignment horizontal="center" vertical="bottom"/>
    </xf>
    <xf borderId="0" fillId="7" fontId="16" numFmtId="10" xfId="0" applyAlignment="1" applyFont="1" applyNumberFormat="1">
      <alignment horizontal="center" vertical="bottom"/>
    </xf>
    <xf borderId="0" fillId="2" fontId="10" numFmtId="0" xfId="0" applyAlignment="1" applyFont="1">
      <alignment vertical="center"/>
    </xf>
    <xf borderId="0" fillId="2" fontId="17" numFmtId="0" xfId="0" applyAlignment="1" applyFont="1">
      <alignment vertical="center"/>
    </xf>
    <xf borderId="0" fillId="2" fontId="10" numFmtId="165" xfId="0" applyAlignment="1" applyFont="1" applyNumberFormat="1">
      <alignment vertical="center"/>
    </xf>
    <xf borderId="0" fillId="2" fontId="10" numFmtId="10" xfId="0" applyAlignment="1" applyFont="1" applyNumberFormat="1">
      <alignment vertical="center"/>
    </xf>
    <xf borderId="0" fillId="2" fontId="14" numFmtId="0" xfId="0" applyAlignment="1" applyFont="1">
      <alignment horizontal="center" vertical="center"/>
    </xf>
    <xf borderId="0" fillId="2" fontId="18" numFmtId="0" xfId="0" applyAlignment="1" applyFont="1">
      <alignment vertical="center"/>
    </xf>
    <xf borderId="0" fillId="2" fontId="14" numFmtId="0" xfId="0" applyAlignment="1" applyFont="1">
      <alignment vertical="center"/>
    </xf>
    <xf borderId="0" fillId="2" fontId="19" numFmtId="165" xfId="0" applyAlignment="1" applyFont="1" applyNumberFormat="1">
      <alignment horizontal="center" vertical="center"/>
    </xf>
    <xf borderId="0" fillId="2" fontId="14" numFmtId="165" xfId="0" applyAlignment="1" applyFont="1" applyNumberFormat="1">
      <alignment vertical="center"/>
    </xf>
    <xf borderId="0" fillId="2" fontId="20" numFmtId="0" xfId="0" applyAlignment="1" applyFont="1">
      <alignment horizontal="right" vertical="center"/>
    </xf>
    <xf borderId="2" fillId="5" fontId="21" numFmtId="164" xfId="0" applyAlignment="1" applyBorder="1" applyFont="1" applyNumberFormat="1">
      <alignment horizontal="center" vertical="center"/>
    </xf>
    <xf borderId="2" fillId="5" fontId="21" numFmtId="165" xfId="0" applyAlignment="1" applyBorder="1" applyFont="1" applyNumberFormat="1">
      <alignment horizontal="center" vertical="center"/>
    </xf>
    <xf borderId="2" fillId="5" fontId="21" numFmtId="10" xfId="0" applyAlignment="1" applyBorder="1" applyFont="1" applyNumberFormat="1">
      <alignment horizontal="center" vertical="center"/>
    </xf>
    <xf borderId="3" fillId="5" fontId="21" numFmtId="165" xfId="0" applyAlignment="1" applyBorder="1" applyFont="1" applyNumberFormat="1">
      <alignment horizontal="center" vertical="center"/>
    </xf>
    <xf borderId="0" fillId="5" fontId="20" numFmtId="0" xfId="0" applyAlignment="1" applyFont="1">
      <alignment vertical="center"/>
    </xf>
    <xf borderId="4" fillId="2" fontId="10" numFmtId="0" xfId="0" applyAlignment="1" applyBorder="1" applyFont="1">
      <alignment vertical="center"/>
    </xf>
    <xf borderId="0" fillId="0" fontId="10" numFmtId="169" xfId="0" applyAlignment="1" applyFont="1" applyNumberFormat="1">
      <alignment horizontal="center" vertical="center"/>
    </xf>
    <xf borderId="0" fillId="0" fontId="10" numFmtId="0" xfId="0" applyAlignment="1" applyFont="1">
      <alignment horizontal="center" vertical="center"/>
    </xf>
    <xf borderId="0" fillId="0" fontId="17" numFmtId="0" xfId="0" applyAlignment="1" applyFont="1">
      <alignment vertical="center"/>
    </xf>
    <xf borderId="0" fillId="0" fontId="22" numFmtId="0" xfId="0" applyAlignment="1" applyFont="1">
      <alignment vertical="center"/>
    </xf>
    <xf borderId="0" fillId="0" fontId="10" numFmtId="165" xfId="0" applyAlignment="1" applyFont="1" applyNumberFormat="1">
      <alignment horizontal="center" vertical="center"/>
    </xf>
    <xf borderId="0" fillId="0" fontId="10" numFmtId="3" xfId="0" applyAlignment="1" applyFont="1" applyNumberFormat="1">
      <alignment horizontal="center" vertical="center"/>
    </xf>
    <xf borderId="0" fillId="0" fontId="10" numFmtId="10" xfId="0" applyAlignment="1" applyFont="1" applyNumberFormat="1">
      <alignment horizontal="center" vertical="center"/>
    </xf>
    <xf borderId="0" fillId="0" fontId="10" numFmtId="164" xfId="0" applyAlignment="1" applyFont="1" applyNumberFormat="1">
      <alignment horizontal="center" vertical="center"/>
    </xf>
    <xf borderId="0" fillId="0" fontId="10" numFmtId="9" xfId="0" applyAlignment="1" applyFont="1" applyNumberFormat="1">
      <alignment horizontal="center" vertical="center"/>
    </xf>
    <xf borderId="0" fillId="0" fontId="23" numFmtId="165" xfId="0" applyAlignment="1" applyFont="1" applyNumberFormat="1">
      <alignment horizontal="center" vertical="center"/>
    </xf>
    <xf borderId="4" fillId="0" fontId="23" numFmtId="10" xfId="0" applyAlignment="1" applyBorder="1" applyFont="1" applyNumberFormat="1">
      <alignment horizontal="center" vertical="center"/>
    </xf>
    <xf borderId="2" fillId="0" fontId="24" numFmtId="0" xfId="0" applyBorder="1" applyFont="1"/>
    <xf borderId="2" fillId="0" fontId="17" numFmtId="0" xfId="0" applyAlignment="1" applyBorder="1" applyFont="1">
      <alignment vertical="center"/>
    </xf>
    <xf borderId="2" fillId="0" fontId="25" numFmtId="0" xfId="0" applyAlignment="1" applyBorder="1" applyFont="1">
      <alignment vertical="center"/>
    </xf>
    <xf borderId="2" fillId="0" fontId="10" numFmtId="3" xfId="0" applyAlignment="1" applyBorder="1" applyFont="1" applyNumberFormat="1">
      <alignment horizontal="center" vertical="center"/>
    </xf>
    <xf borderId="2" fillId="0" fontId="10" numFmtId="164" xfId="0" applyAlignment="1" applyBorder="1" applyFont="1" applyNumberFormat="1">
      <alignment horizontal="center" vertical="center"/>
    </xf>
    <xf borderId="2" fillId="0" fontId="10" numFmtId="9" xfId="0" applyAlignment="1" applyBorder="1" applyFont="1" applyNumberFormat="1">
      <alignment horizontal="center" vertical="center"/>
    </xf>
    <xf borderId="2" fillId="0" fontId="10" numFmtId="165" xfId="0" applyAlignment="1" applyBorder="1" applyFont="1" applyNumberFormat="1">
      <alignment horizontal="center" vertical="center"/>
    </xf>
    <xf borderId="3" fillId="0" fontId="24" numFmtId="0" xfId="0" applyBorder="1" applyFont="1"/>
    <xf borderId="0" fillId="0" fontId="10" numFmtId="0" xfId="0" applyAlignment="1" applyFont="1">
      <alignment vertical="center"/>
    </xf>
    <xf borderId="2" fillId="0" fontId="10" numFmtId="0" xfId="0" applyAlignment="1" applyBorder="1" applyFont="1">
      <alignment vertical="center"/>
    </xf>
    <xf borderId="2" fillId="0" fontId="10" numFmtId="10" xfId="0" applyAlignment="1" applyBorder="1" applyFont="1" applyNumberFormat="1">
      <alignment horizontal="center" vertical="center"/>
    </xf>
    <xf borderId="2" fillId="0" fontId="10" numFmtId="0" xfId="0" applyAlignment="1" applyBorder="1" applyFont="1">
      <alignment horizontal="center" vertical="center"/>
    </xf>
    <xf borderId="2" fillId="0" fontId="23" numFmtId="165" xfId="0" applyAlignment="1" applyBorder="1" applyFont="1" applyNumberFormat="1">
      <alignment horizontal="center" vertical="center"/>
    </xf>
    <xf borderId="3" fillId="0" fontId="23" numFmtId="10" xfId="0" applyAlignment="1" applyBorder="1" applyFont="1" applyNumberFormat="1">
      <alignment horizontal="center" vertical="center"/>
    </xf>
    <xf borderId="2" fillId="0" fontId="26" numFmtId="0" xfId="0" applyAlignment="1" applyBorder="1" applyFont="1">
      <alignment vertical="center"/>
    </xf>
    <xf borderId="0" fillId="0" fontId="27" numFmtId="0" xfId="0" applyAlignment="1" applyFont="1">
      <alignment vertical="center"/>
    </xf>
    <xf borderId="0" fillId="0" fontId="10" numFmtId="165" xfId="0" applyAlignment="1" applyFont="1" applyNumberFormat="1">
      <alignment vertical="center"/>
    </xf>
    <xf borderId="0" fillId="0" fontId="10" numFmtId="164" xfId="0" applyAlignment="1" applyFont="1" applyNumberFormat="1">
      <alignment vertical="center"/>
    </xf>
    <xf borderId="0" fillId="0" fontId="10" numFmtId="10" xfId="0" applyAlignment="1" applyFont="1" applyNumberFormat="1">
      <alignment vertical="center"/>
    </xf>
    <xf borderId="0" fillId="2" fontId="28" numFmtId="0" xfId="0" applyAlignment="1" applyFont="1">
      <alignment horizontal="right" vertical="center"/>
    </xf>
    <xf borderId="2" fillId="5" fontId="29" numFmtId="164" xfId="0" applyAlignment="1" applyBorder="1" applyFont="1" applyNumberFormat="1">
      <alignment horizontal="center" vertical="center"/>
    </xf>
    <xf borderId="2" fillId="5" fontId="29" numFmtId="165" xfId="0" applyAlignment="1" applyBorder="1" applyFont="1" applyNumberFormat="1">
      <alignment horizontal="center" vertical="center"/>
    </xf>
  </cellXfs>
  <cellStyles count="1">
    <cellStyle xfId="0" name="Normal" builtinId="0"/>
  </cellStyles>
  <dxfs count="3">
    <dxf>
      <font/>
      <fill>
        <patternFill patternType="solid">
          <fgColor rgb="FF6AA84F"/>
          <bgColor rgb="FF6AA84F"/>
        </patternFill>
      </fill>
      <border/>
    </dxf>
    <dxf>
      <font/>
      <fill>
        <patternFill patternType="solid">
          <fgColor rgb="FFF4C7C3"/>
          <bgColor rgb="FFF4C7C3"/>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838200</xdr:colOff>
      <xdr:row>1</xdr:row>
      <xdr:rowOff>161925</xdr:rowOff>
    </xdr:from>
    <xdr:ext cx="5381625" cy="10096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685800</xdr:colOff>
      <xdr:row>0</xdr:row>
      <xdr:rowOff>95250</xdr:rowOff>
    </xdr:from>
    <xdr:ext cx="1438275" cy="276225"/>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audenamesa.online/lp-como-recuperar-senha-do-instagram/" TargetMode="External"/><Relationship Id="rId2" Type="http://schemas.openxmlformats.org/officeDocument/2006/relationships/hyperlink" Target="https://saudenamesa.online/como-recuperar-senha-do-instagram/" TargetMode="External"/><Relationship Id="rId3" Type="http://schemas.openxmlformats.org/officeDocument/2006/relationships/hyperlink" Target="https://saudenamesa.online/lp-como-recuperar-senha-do-instagram/" TargetMode="External"/><Relationship Id="rId4" Type="http://schemas.openxmlformats.org/officeDocument/2006/relationships/hyperlink" Target="https://saudenamesa.online/como-recuperar-senha-do-instagram/" TargetMode="External"/><Relationship Id="rId5" Type="http://schemas.openxmlformats.org/officeDocument/2006/relationships/hyperlink" Target="https://saudenamesa.online/lp-como-recuperar-senha-do-instagram/" TargetMode="External"/><Relationship Id="rId6" Type="http://schemas.openxmlformats.org/officeDocument/2006/relationships/hyperlink" Target="https://saudenamesa.online/como-recuperar-senha-do-instagram/" TargetMode="External"/><Relationship Id="rId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5.0" topLeftCell="A6" activePane="bottomLeft" state="frozen"/>
      <selection activeCell="B7" sqref="B7" pane="bottomLeft"/>
    </sheetView>
  </sheetViews>
  <sheetFormatPr customHeight="1" defaultColWidth="12.63" defaultRowHeight="15.0" outlineLevelRow="1"/>
  <cols>
    <col customWidth="1" min="1" max="1" width="2.13"/>
    <col customWidth="1" min="2" max="2" width="4.88"/>
    <col customWidth="1" min="3" max="3" width="12.75"/>
    <col customWidth="1" min="4" max="7" width="11.88"/>
    <col customWidth="1" min="8" max="13" width="13.38"/>
    <col customWidth="1" min="14" max="19" width="9.5"/>
    <col customWidth="1" min="20" max="20" width="2.13"/>
  </cols>
  <sheetData>
    <row r="1" ht="12.0" customHeight="1">
      <c r="A1" s="1">
        <f>IFERROR(__xludf.DUMMYFUNCTION("GOOGLEFINANCE(""USDBRL"")"),5.1297999999999995)</f>
        <v>5.1298</v>
      </c>
      <c r="B1" s="2"/>
      <c r="C1" s="3"/>
      <c r="D1" s="4"/>
      <c r="E1" s="4"/>
      <c r="F1" s="4"/>
      <c r="G1" s="4"/>
      <c r="H1" s="4"/>
      <c r="I1" s="4"/>
      <c r="J1" s="4"/>
      <c r="K1" s="4"/>
      <c r="L1" s="4"/>
      <c r="M1" s="5"/>
      <c r="N1" s="6"/>
      <c r="O1" s="6"/>
      <c r="P1" s="6"/>
      <c r="Q1" s="6"/>
      <c r="R1" s="6"/>
      <c r="S1" s="6"/>
      <c r="T1" s="6"/>
    </row>
    <row r="2" ht="111.0" customHeight="1">
      <c r="A2" s="7"/>
      <c r="B2" s="8"/>
      <c r="C2" s="7"/>
      <c r="I2" s="9" t="s">
        <v>0</v>
      </c>
      <c r="O2" s="10"/>
      <c r="T2" s="7"/>
    </row>
    <row r="3" ht="9.0" customHeight="1">
      <c r="A3" s="6"/>
      <c r="B3" s="2"/>
      <c r="C3" s="4"/>
      <c r="D3" s="4"/>
      <c r="E3" s="4"/>
      <c r="F3" s="4"/>
      <c r="G3" s="4"/>
      <c r="H3" s="4"/>
      <c r="I3" s="4"/>
      <c r="J3" s="4"/>
      <c r="K3" s="4"/>
      <c r="L3" s="4"/>
      <c r="M3" s="5"/>
      <c r="N3" s="6"/>
      <c r="O3" s="6"/>
      <c r="P3" s="6"/>
      <c r="Q3" s="6"/>
      <c r="R3" s="6"/>
      <c r="S3" s="6"/>
      <c r="T3" s="6"/>
    </row>
    <row r="4" ht="15.75" customHeight="1">
      <c r="A4" s="11"/>
      <c r="B4" s="2"/>
      <c r="C4" s="12"/>
      <c r="D4" s="13" t="s">
        <v>1</v>
      </c>
      <c r="H4" s="14" t="s">
        <v>2</v>
      </c>
      <c r="N4" s="15"/>
      <c r="O4" s="15"/>
      <c r="P4" s="16"/>
      <c r="Q4" s="17"/>
      <c r="R4" s="16"/>
      <c r="S4" s="16"/>
      <c r="T4" s="18"/>
    </row>
    <row r="5" ht="15.75" customHeight="1">
      <c r="A5" s="19"/>
      <c r="B5" s="20"/>
      <c r="C5" s="21" t="s">
        <v>3</v>
      </c>
      <c r="D5" s="22" t="s">
        <v>4</v>
      </c>
      <c r="E5" s="22" t="s">
        <v>5</v>
      </c>
      <c r="F5" s="22" t="s">
        <v>6</v>
      </c>
      <c r="G5" s="22" t="s">
        <v>7</v>
      </c>
      <c r="H5" s="22" t="s">
        <v>8</v>
      </c>
      <c r="I5" s="22" t="s">
        <v>9</v>
      </c>
      <c r="J5" s="22" t="s">
        <v>5</v>
      </c>
      <c r="K5" s="22" t="s">
        <v>6</v>
      </c>
      <c r="L5" s="22" t="s">
        <v>7</v>
      </c>
      <c r="M5" s="23" t="s">
        <v>10</v>
      </c>
      <c r="N5" s="24" t="s">
        <v>11</v>
      </c>
      <c r="O5" s="24" t="s">
        <v>12</v>
      </c>
      <c r="P5" s="22" t="s">
        <v>13</v>
      </c>
      <c r="Q5" s="22" t="s">
        <v>14</v>
      </c>
      <c r="R5" s="22" t="s">
        <v>15</v>
      </c>
      <c r="S5" s="22" t="s">
        <v>16</v>
      </c>
      <c r="T5" s="25"/>
    </row>
    <row r="6" ht="15.75" customHeight="1" collapsed="1">
      <c r="A6" s="11"/>
      <c r="B6" s="2" t="s">
        <v>17</v>
      </c>
      <c r="C6" s="26" t="s">
        <v>18</v>
      </c>
      <c r="D6" s="27">
        <f t="shared" ref="D6:E6" si="1">SUM(D7:D37)</f>
        <v>0</v>
      </c>
      <c r="E6" s="28">
        <f t="shared" si="1"/>
        <v>0</v>
      </c>
      <c r="F6" s="27" t="str">
        <f t="shared" ref="F6:F161" si="5">IFERROR(D6/E6,"0")</f>
        <v>0</v>
      </c>
      <c r="G6" s="28" t="str">
        <f>IFERROR(AVERAGE(G7:G37),"0%")</f>
        <v>0%</v>
      </c>
      <c r="H6" s="28">
        <f t="shared" ref="H6:J6" si="2">SUM(H7:H37)</f>
        <v>0</v>
      </c>
      <c r="I6" s="28">
        <f t="shared" si="2"/>
        <v>0</v>
      </c>
      <c r="J6" s="28">
        <f t="shared" si="2"/>
        <v>0</v>
      </c>
      <c r="K6" s="27" t="str">
        <f t="shared" ref="K6:K161" si="6">IFERROR(M6/J6,"0")</f>
        <v>0</v>
      </c>
      <c r="L6" s="29" t="str">
        <f>IFERROR(AVERAGE(L7:L37),"0%")</f>
        <v>0%</v>
      </c>
      <c r="M6" s="30">
        <f t="shared" ref="M6:O6" si="3">SUM(M7:M37)</f>
        <v>0</v>
      </c>
      <c r="N6" s="27">
        <f t="shared" si="3"/>
        <v>0</v>
      </c>
      <c r="O6" s="27">
        <f t="shared" si="3"/>
        <v>0</v>
      </c>
      <c r="P6" s="29">
        <f t="shared" ref="P6:P383" si="7">IFERROR(O6/D6,0)</f>
        <v>0</v>
      </c>
      <c r="Q6" s="27">
        <f t="shared" ref="Q6:R6" si="4">SUM(Q7:Q37)</f>
        <v>0</v>
      </c>
      <c r="R6" s="27">
        <f t="shared" si="4"/>
        <v>0</v>
      </c>
      <c r="S6" s="29">
        <f t="shared" ref="S6:S383" si="8">IFERROR(R6/D6,0)</f>
        <v>0</v>
      </c>
      <c r="T6" s="31"/>
    </row>
    <row r="7" ht="15.75" hidden="1" customHeight="1" outlineLevel="1">
      <c r="A7" s="32"/>
      <c r="B7" s="33"/>
      <c r="C7" s="34">
        <v>45292.0</v>
      </c>
      <c r="D7" s="35"/>
      <c r="E7" s="36"/>
      <c r="F7" s="37" t="str">
        <f t="shared" si="5"/>
        <v>0</v>
      </c>
      <c r="G7" s="35"/>
      <c r="H7" s="36"/>
      <c r="I7" s="36"/>
      <c r="J7" s="36"/>
      <c r="K7" s="36" t="str">
        <f t="shared" si="6"/>
        <v>0</v>
      </c>
      <c r="L7" s="38"/>
      <c r="M7" s="39"/>
      <c r="N7" s="35">
        <f t="shared" ref="N7:N37" si="9">M7*$A$1</f>
        <v>0</v>
      </c>
      <c r="O7" s="35">
        <f t="shared" ref="O7:O37" si="10">N7-D7</f>
        <v>0</v>
      </c>
      <c r="P7" s="38">
        <f t="shared" si="7"/>
        <v>0</v>
      </c>
      <c r="Q7" s="35">
        <f t="shared" ref="Q7:Q37" si="11">N7*$Q$4</f>
        <v>0</v>
      </c>
      <c r="R7" s="35">
        <f t="shared" ref="R7:R37" si="12">O7-Q7</f>
        <v>0</v>
      </c>
      <c r="S7" s="40">
        <f t="shared" si="8"/>
        <v>0</v>
      </c>
      <c r="T7" s="32"/>
    </row>
    <row r="8" ht="15.75" hidden="1" customHeight="1" outlineLevel="1">
      <c r="A8" s="32"/>
      <c r="B8" s="33"/>
      <c r="C8" s="34">
        <f t="shared" ref="C8:C37" si="13">C7+1</f>
        <v>45293</v>
      </c>
      <c r="D8" s="35"/>
      <c r="E8" s="35"/>
      <c r="F8" s="37" t="str">
        <f t="shared" si="5"/>
        <v>0</v>
      </c>
      <c r="G8" s="35"/>
      <c r="H8" s="35"/>
      <c r="I8" s="35"/>
      <c r="J8" s="35"/>
      <c r="K8" s="36" t="str">
        <f t="shared" si="6"/>
        <v>0</v>
      </c>
      <c r="L8" s="38"/>
      <c r="M8" s="39"/>
      <c r="N8" s="35">
        <f t="shared" si="9"/>
        <v>0</v>
      </c>
      <c r="O8" s="35">
        <f t="shared" si="10"/>
        <v>0</v>
      </c>
      <c r="P8" s="38">
        <f t="shared" si="7"/>
        <v>0</v>
      </c>
      <c r="Q8" s="35">
        <f t="shared" si="11"/>
        <v>0</v>
      </c>
      <c r="R8" s="35">
        <f t="shared" si="12"/>
        <v>0</v>
      </c>
      <c r="S8" s="40">
        <f t="shared" si="8"/>
        <v>0</v>
      </c>
      <c r="T8" s="32"/>
    </row>
    <row r="9" ht="15.75" hidden="1" customHeight="1" outlineLevel="1">
      <c r="A9" s="32"/>
      <c r="B9" s="33"/>
      <c r="C9" s="34">
        <f t="shared" si="13"/>
        <v>45294</v>
      </c>
      <c r="D9" s="35"/>
      <c r="E9" s="35"/>
      <c r="F9" s="37" t="str">
        <f t="shared" si="5"/>
        <v>0</v>
      </c>
      <c r="G9" s="35"/>
      <c r="H9" s="35"/>
      <c r="I9" s="35"/>
      <c r="J9" s="35"/>
      <c r="K9" s="36" t="str">
        <f t="shared" si="6"/>
        <v>0</v>
      </c>
      <c r="L9" s="38"/>
      <c r="M9" s="39"/>
      <c r="N9" s="35">
        <f t="shared" si="9"/>
        <v>0</v>
      </c>
      <c r="O9" s="35">
        <f t="shared" si="10"/>
        <v>0</v>
      </c>
      <c r="P9" s="38">
        <f t="shared" si="7"/>
        <v>0</v>
      </c>
      <c r="Q9" s="35">
        <f t="shared" si="11"/>
        <v>0</v>
      </c>
      <c r="R9" s="35">
        <f t="shared" si="12"/>
        <v>0</v>
      </c>
      <c r="S9" s="40">
        <f t="shared" si="8"/>
        <v>0</v>
      </c>
      <c r="T9" s="32"/>
    </row>
    <row r="10" ht="15.75" hidden="1" customHeight="1" outlineLevel="1">
      <c r="A10" s="32"/>
      <c r="B10" s="33"/>
      <c r="C10" s="34">
        <f t="shared" si="13"/>
        <v>45295</v>
      </c>
      <c r="D10" s="35"/>
      <c r="E10" s="35"/>
      <c r="F10" s="37" t="str">
        <f t="shared" si="5"/>
        <v>0</v>
      </c>
      <c r="G10" s="35"/>
      <c r="H10" s="35"/>
      <c r="I10" s="35"/>
      <c r="J10" s="35"/>
      <c r="K10" s="36" t="str">
        <f t="shared" si="6"/>
        <v>0</v>
      </c>
      <c r="L10" s="38"/>
      <c r="M10" s="39"/>
      <c r="N10" s="35">
        <f t="shared" si="9"/>
        <v>0</v>
      </c>
      <c r="O10" s="35">
        <f t="shared" si="10"/>
        <v>0</v>
      </c>
      <c r="P10" s="38">
        <f t="shared" si="7"/>
        <v>0</v>
      </c>
      <c r="Q10" s="35">
        <f t="shared" si="11"/>
        <v>0</v>
      </c>
      <c r="R10" s="35">
        <f t="shared" si="12"/>
        <v>0</v>
      </c>
      <c r="S10" s="40">
        <f t="shared" si="8"/>
        <v>0</v>
      </c>
      <c r="T10" s="32"/>
    </row>
    <row r="11" ht="15.75" hidden="1" customHeight="1" outlineLevel="1">
      <c r="A11" s="32"/>
      <c r="B11" s="33"/>
      <c r="C11" s="34">
        <f t="shared" si="13"/>
        <v>45296</v>
      </c>
      <c r="D11" s="35"/>
      <c r="E11" s="35"/>
      <c r="F11" s="37" t="str">
        <f t="shared" si="5"/>
        <v>0</v>
      </c>
      <c r="G11" s="35"/>
      <c r="H11" s="35"/>
      <c r="I11" s="35"/>
      <c r="J11" s="35"/>
      <c r="K11" s="36" t="str">
        <f t="shared" si="6"/>
        <v>0</v>
      </c>
      <c r="L11" s="38"/>
      <c r="M11" s="39"/>
      <c r="N11" s="35">
        <f t="shared" si="9"/>
        <v>0</v>
      </c>
      <c r="O11" s="35">
        <f t="shared" si="10"/>
        <v>0</v>
      </c>
      <c r="P11" s="38">
        <f t="shared" si="7"/>
        <v>0</v>
      </c>
      <c r="Q11" s="35">
        <f t="shared" si="11"/>
        <v>0</v>
      </c>
      <c r="R11" s="35">
        <f t="shared" si="12"/>
        <v>0</v>
      </c>
      <c r="S11" s="40">
        <f t="shared" si="8"/>
        <v>0</v>
      </c>
      <c r="T11" s="32"/>
    </row>
    <row r="12" ht="15.75" hidden="1" customHeight="1" outlineLevel="1">
      <c r="A12" s="32"/>
      <c r="B12" s="33"/>
      <c r="C12" s="34">
        <f t="shared" si="13"/>
        <v>45297</v>
      </c>
      <c r="D12" s="35"/>
      <c r="E12" s="35"/>
      <c r="F12" s="37" t="str">
        <f t="shared" si="5"/>
        <v>0</v>
      </c>
      <c r="G12" s="35"/>
      <c r="H12" s="35"/>
      <c r="I12" s="35"/>
      <c r="J12" s="35"/>
      <c r="K12" s="36" t="str">
        <f t="shared" si="6"/>
        <v>0</v>
      </c>
      <c r="L12" s="38"/>
      <c r="M12" s="39"/>
      <c r="N12" s="35">
        <f t="shared" si="9"/>
        <v>0</v>
      </c>
      <c r="O12" s="35">
        <f t="shared" si="10"/>
        <v>0</v>
      </c>
      <c r="P12" s="38">
        <f t="shared" si="7"/>
        <v>0</v>
      </c>
      <c r="Q12" s="35">
        <f t="shared" si="11"/>
        <v>0</v>
      </c>
      <c r="R12" s="35">
        <f t="shared" si="12"/>
        <v>0</v>
      </c>
      <c r="S12" s="40">
        <f t="shared" si="8"/>
        <v>0</v>
      </c>
      <c r="T12" s="32"/>
    </row>
    <row r="13" ht="15.75" hidden="1" customHeight="1" outlineLevel="1">
      <c r="A13" s="32"/>
      <c r="B13" s="33"/>
      <c r="C13" s="34">
        <f t="shared" si="13"/>
        <v>45298</v>
      </c>
      <c r="D13" s="35"/>
      <c r="E13" s="35"/>
      <c r="F13" s="37" t="str">
        <f t="shared" si="5"/>
        <v>0</v>
      </c>
      <c r="G13" s="35"/>
      <c r="H13" s="35"/>
      <c r="I13" s="35"/>
      <c r="J13" s="35"/>
      <c r="K13" s="36" t="str">
        <f t="shared" si="6"/>
        <v>0</v>
      </c>
      <c r="L13" s="38"/>
      <c r="M13" s="39"/>
      <c r="N13" s="35">
        <f t="shared" si="9"/>
        <v>0</v>
      </c>
      <c r="O13" s="35">
        <f t="shared" si="10"/>
        <v>0</v>
      </c>
      <c r="P13" s="38">
        <f t="shared" si="7"/>
        <v>0</v>
      </c>
      <c r="Q13" s="35">
        <f t="shared" si="11"/>
        <v>0</v>
      </c>
      <c r="R13" s="35">
        <f t="shared" si="12"/>
        <v>0</v>
      </c>
      <c r="S13" s="40">
        <f t="shared" si="8"/>
        <v>0</v>
      </c>
      <c r="T13" s="32"/>
    </row>
    <row r="14" ht="15.75" hidden="1" customHeight="1" outlineLevel="1">
      <c r="A14" s="32"/>
      <c r="B14" s="33"/>
      <c r="C14" s="34">
        <f t="shared" si="13"/>
        <v>45299</v>
      </c>
      <c r="D14" s="35"/>
      <c r="E14" s="35"/>
      <c r="F14" s="37" t="str">
        <f t="shared" si="5"/>
        <v>0</v>
      </c>
      <c r="G14" s="35"/>
      <c r="H14" s="35"/>
      <c r="I14" s="35"/>
      <c r="J14" s="35"/>
      <c r="K14" s="36" t="str">
        <f t="shared" si="6"/>
        <v>0</v>
      </c>
      <c r="L14" s="38"/>
      <c r="M14" s="39"/>
      <c r="N14" s="35">
        <f t="shared" si="9"/>
        <v>0</v>
      </c>
      <c r="O14" s="35">
        <f t="shared" si="10"/>
        <v>0</v>
      </c>
      <c r="P14" s="38">
        <f t="shared" si="7"/>
        <v>0</v>
      </c>
      <c r="Q14" s="35">
        <f t="shared" si="11"/>
        <v>0</v>
      </c>
      <c r="R14" s="35">
        <f t="shared" si="12"/>
        <v>0</v>
      </c>
      <c r="S14" s="40">
        <f t="shared" si="8"/>
        <v>0</v>
      </c>
      <c r="T14" s="32"/>
    </row>
    <row r="15" ht="15.75" hidden="1" customHeight="1" outlineLevel="1">
      <c r="A15" s="32"/>
      <c r="B15" s="33"/>
      <c r="C15" s="34">
        <f t="shared" si="13"/>
        <v>45300</v>
      </c>
      <c r="D15" s="35"/>
      <c r="E15" s="35"/>
      <c r="F15" s="37" t="str">
        <f t="shared" si="5"/>
        <v>0</v>
      </c>
      <c r="G15" s="35"/>
      <c r="H15" s="35"/>
      <c r="I15" s="35"/>
      <c r="J15" s="35"/>
      <c r="K15" s="36" t="str">
        <f t="shared" si="6"/>
        <v>0</v>
      </c>
      <c r="L15" s="38"/>
      <c r="M15" s="39"/>
      <c r="N15" s="35">
        <f t="shared" si="9"/>
        <v>0</v>
      </c>
      <c r="O15" s="35">
        <f t="shared" si="10"/>
        <v>0</v>
      </c>
      <c r="P15" s="38">
        <f t="shared" si="7"/>
        <v>0</v>
      </c>
      <c r="Q15" s="35">
        <f t="shared" si="11"/>
        <v>0</v>
      </c>
      <c r="R15" s="35">
        <f t="shared" si="12"/>
        <v>0</v>
      </c>
      <c r="S15" s="40">
        <f t="shared" si="8"/>
        <v>0</v>
      </c>
      <c r="T15" s="32"/>
    </row>
    <row r="16" ht="15.75" hidden="1" customHeight="1" outlineLevel="1">
      <c r="A16" s="32"/>
      <c r="B16" s="33"/>
      <c r="C16" s="34">
        <f t="shared" si="13"/>
        <v>45301</v>
      </c>
      <c r="D16" s="35"/>
      <c r="E16" s="35"/>
      <c r="F16" s="37" t="str">
        <f t="shared" si="5"/>
        <v>0</v>
      </c>
      <c r="G16" s="35"/>
      <c r="H16" s="35"/>
      <c r="I16" s="35"/>
      <c r="J16" s="35"/>
      <c r="K16" s="36" t="str">
        <f t="shared" si="6"/>
        <v>0</v>
      </c>
      <c r="L16" s="38"/>
      <c r="M16" s="39"/>
      <c r="N16" s="35">
        <f t="shared" si="9"/>
        <v>0</v>
      </c>
      <c r="O16" s="35">
        <f t="shared" si="10"/>
        <v>0</v>
      </c>
      <c r="P16" s="38">
        <f t="shared" si="7"/>
        <v>0</v>
      </c>
      <c r="Q16" s="35">
        <f t="shared" si="11"/>
        <v>0</v>
      </c>
      <c r="R16" s="35">
        <f t="shared" si="12"/>
        <v>0</v>
      </c>
      <c r="S16" s="40">
        <f t="shared" si="8"/>
        <v>0</v>
      </c>
      <c r="T16" s="32"/>
    </row>
    <row r="17" ht="15.75" hidden="1" customHeight="1" outlineLevel="1">
      <c r="A17" s="32"/>
      <c r="B17" s="33"/>
      <c r="C17" s="34">
        <f t="shared" si="13"/>
        <v>45302</v>
      </c>
      <c r="D17" s="35"/>
      <c r="E17" s="35"/>
      <c r="F17" s="37" t="str">
        <f t="shared" si="5"/>
        <v>0</v>
      </c>
      <c r="G17" s="35"/>
      <c r="H17" s="35"/>
      <c r="I17" s="35"/>
      <c r="J17" s="35"/>
      <c r="K17" s="36" t="str">
        <f t="shared" si="6"/>
        <v>0</v>
      </c>
      <c r="L17" s="38"/>
      <c r="M17" s="39"/>
      <c r="N17" s="35">
        <f t="shared" si="9"/>
        <v>0</v>
      </c>
      <c r="O17" s="35">
        <f t="shared" si="10"/>
        <v>0</v>
      </c>
      <c r="P17" s="38">
        <f t="shared" si="7"/>
        <v>0</v>
      </c>
      <c r="Q17" s="35">
        <f t="shared" si="11"/>
        <v>0</v>
      </c>
      <c r="R17" s="35">
        <f t="shared" si="12"/>
        <v>0</v>
      </c>
      <c r="S17" s="40">
        <f t="shared" si="8"/>
        <v>0</v>
      </c>
      <c r="T17" s="32"/>
    </row>
    <row r="18" ht="15.75" hidden="1" customHeight="1" outlineLevel="1">
      <c r="A18" s="32"/>
      <c r="B18" s="33"/>
      <c r="C18" s="34">
        <f t="shared" si="13"/>
        <v>45303</v>
      </c>
      <c r="D18" s="35"/>
      <c r="E18" s="35"/>
      <c r="F18" s="37" t="str">
        <f t="shared" si="5"/>
        <v>0</v>
      </c>
      <c r="G18" s="35"/>
      <c r="H18" s="35"/>
      <c r="I18" s="35"/>
      <c r="J18" s="35"/>
      <c r="K18" s="36" t="str">
        <f t="shared" si="6"/>
        <v>0</v>
      </c>
      <c r="L18" s="38"/>
      <c r="M18" s="39"/>
      <c r="N18" s="35">
        <f t="shared" si="9"/>
        <v>0</v>
      </c>
      <c r="O18" s="35">
        <f t="shared" si="10"/>
        <v>0</v>
      </c>
      <c r="P18" s="38">
        <f t="shared" si="7"/>
        <v>0</v>
      </c>
      <c r="Q18" s="35">
        <f t="shared" si="11"/>
        <v>0</v>
      </c>
      <c r="R18" s="35">
        <f t="shared" si="12"/>
        <v>0</v>
      </c>
      <c r="S18" s="40">
        <f t="shared" si="8"/>
        <v>0</v>
      </c>
      <c r="T18" s="32"/>
    </row>
    <row r="19" ht="15.75" hidden="1" customHeight="1" outlineLevel="1">
      <c r="A19" s="32"/>
      <c r="B19" s="33"/>
      <c r="C19" s="34">
        <f t="shared" si="13"/>
        <v>45304</v>
      </c>
      <c r="D19" s="35"/>
      <c r="E19" s="35"/>
      <c r="F19" s="37" t="str">
        <f t="shared" si="5"/>
        <v>0</v>
      </c>
      <c r="G19" s="35"/>
      <c r="H19" s="35"/>
      <c r="I19" s="35"/>
      <c r="J19" s="35"/>
      <c r="K19" s="36" t="str">
        <f t="shared" si="6"/>
        <v>0</v>
      </c>
      <c r="L19" s="38"/>
      <c r="M19" s="39"/>
      <c r="N19" s="35">
        <f t="shared" si="9"/>
        <v>0</v>
      </c>
      <c r="O19" s="35">
        <f t="shared" si="10"/>
        <v>0</v>
      </c>
      <c r="P19" s="38">
        <f t="shared" si="7"/>
        <v>0</v>
      </c>
      <c r="Q19" s="35">
        <f t="shared" si="11"/>
        <v>0</v>
      </c>
      <c r="R19" s="35">
        <f t="shared" si="12"/>
        <v>0</v>
      </c>
      <c r="S19" s="40">
        <f t="shared" si="8"/>
        <v>0</v>
      </c>
      <c r="T19" s="32"/>
    </row>
    <row r="20" ht="15.75" hidden="1" customHeight="1" outlineLevel="1">
      <c r="A20" s="32"/>
      <c r="B20" s="33"/>
      <c r="C20" s="34">
        <f t="shared" si="13"/>
        <v>45305</v>
      </c>
      <c r="D20" s="35"/>
      <c r="E20" s="35"/>
      <c r="F20" s="37" t="str">
        <f t="shared" si="5"/>
        <v>0</v>
      </c>
      <c r="G20" s="35"/>
      <c r="H20" s="35"/>
      <c r="I20" s="35"/>
      <c r="J20" s="35"/>
      <c r="K20" s="36" t="str">
        <f t="shared" si="6"/>
        <v>0</v>
      </c>
      <c r="L20" s="38"/>
      <c r="M20" s="39"/>
      <c r="N20" s="35">
        <f t="shared" si="9"/>
        <v>0</v>
      </c>
      <c r="O20" s="35">
        <f t="shared" si="10"/>
        <v>0</v>
      </c>
      <c r="P20" s="38">
        <f t="shared" si="7"/>
        <v>0</v>
      </c>
      <c r="Q20" s="35">
        <f t="shared" si="11"/>
        <v>0</v>
      </c>
      <c r="R20" s="35">
        <f t="shared" si="12"/>
        <v>0</v>
      </c>
      <c r="S20" s="40">
        <f t="shared" si="8"/>
        <v>0</v>
      </c>
      <c r="T20" s="32"/>
    </row>
    <row r="21" ht="15.75" hidden="1" customHeight="1" outlineLevel="1">
      <c r="A21" s="32"/>
      <c r="B21" s="33"/>
      <c r="C21" s="34">
        <f t="shared" si="13"/>
        <v>45306</v>
      </c>
      <c r="D21" s="35"/>
      <c r="E21" s="35"/>
      <c r="F21" s="37" t="str">
        <f t="shared" si="5"/>
        <v>0</v>
      </c>
      <c r="G21" s="35"/>
      <c r="H21" s="35"/>
      <c r="I21" s="35"/>
      <c r="J21" s="35"/>
      <c r="K21" s="36" t="str">
        <f t="shared" si="6"/>
        <v>0</v>
      </c>
      <c r="L21" s="38"/>
      <c r="M21" s="39"/>
      <c r="N21" s="35">
        <f t="shared" si="9"/>
        <v>0</v>
      </c>
      <c r="O21" s="35">
        <f t="shared" si="10"/>
        <v>0</v>
      </c>
      <c r="P21" s="38">
        <f t="shared" si="7"/>
        <v>0</v>
      </c>
      <c r="Q21" s="35">
        <f t="shared" si="11"/>
        <v>0</v>
      </c>
      <c r="R21" s="35">
        <f t="shared" si="12"/>
        <v>0</v>
      </c>
      <c r="S21" s="40">
        <f t="shared" si="8"/>
        <v>0</v>
      </c>
      <c r="T21" s="32"/>
    </row>
    <row r="22" ht="15.75" hidden="1" customHeight="1" outlineLevel="1">
      <c r="A22" s="32"/>
      <c r="B22" s="33"/>
      <c r="C22" s="34">
        <f t="shared" si="13"/>
        <v>45307</v>
      </c>
      <c r="D22" s="35"/>
      <c r="E22" s="35"/>
      <c r="F22" s="37" t="str">
        <f t="shared" si="5"/>
        <v>0</v>
      </c>
      <c r="G22" s="35"/>
      <c r="H22" s="35"/>
      <c r="I22" s="35"/>
      <c r="J22" s="35"/>
      <c r="K22" s="36" t="str">
        <f t="shared" si="6"/>
        <v>0</v>
      </c>
      <c r="L22" s="38"/>
      <c r="M22" s="39"/>
      <c r="N22" s="35">
        <f t="shared" si="9"/>
        <v>0</v>
      </c>
      <c r="O22" s="35">
        <f t="shared" si="10"/>
        <v>0</v>
      </c>
      <c r="P22" s="38">
        <f t="shared" si="7"/>
        <v>0</v>
      </c>
      <c r="Q22" s="35">
        <f t="shared" si="11"/>
        <v>0</v>
      </c>
      <c r="R22" s="35">
        <f t="shared" si="12"/>
        <v>0</v>
      </c>
      <c r="S22" s="40">
        <f t="shared" si="8"/>
        <v>0</v>
      </c>
      <c r="T22" s="32"/>
    </row>
    <row r="23" ht="15.75" hidden="1" customHeight="1" outlineLevel="1">
      <c r="A23" s="32"/>
      <c r="B23" s="33"/>
      <c r="C23" s="34">
        <f t="shared" si="13"/>
        <v>45308</v>
      </c>
      <c r="D23" s="35"/>
      <c r="E23" s="35"/>
      <c r="F23" s="37" t="str">
        <f t="shared" si="5"/>
        <v>0</v>
      </c>
      <c r="G23" s="35"/>
      <c r="H23" s="35"/>
      <c r="I23" s="35"/>
      <c r="J23" s="35"/>
      <c r="K23" s="36" t="str">
        <f t="shared" si="6"/>
        <v>0</v>
      </c>
      <c r="L23" s="38"/>
      <c r="M23" s="39"/>
      <c r="N23" s="35">
        <f t="shared" si="9"/>
        <v>0</v>
      </c>
      <c r="O23" s="35">
        <f t="shared" si="10"/>
        <v>0</v>
      </c>
      <c r="P23" s="38">
        <f t="shared" si="7"/>
        <v>0</v>
      </c>
      <c r="Q23" s="35">
        <f t="shared" si="11"/>
        <v>0</v>
      </c>
      <c r="R23" s="35">
        <f t="shared" si="12"/>
        <v>0</v>
      </c>
      <c r="S23" s="40">
        <f t="shared" si="8"/>
        <v>0</v>
      </c>
      <c r="T23" s="32"/>
    </row>
    <row r="24" ht="15.75" hidden="1" customHeight="1" outlineLevel="1">
      <c r="A24" s="32"/>
      <c r="B24" s="33"/>
      <c r="C24" s="34">
        <f t="shared" si="13"/>
        <v>45309</v>
      </c>
      <c r="D24" s="35"/>
      <c r="E24" s="35"/>
      <c r="F24" s="37" t="str">
        <f t="shared" si="5"/>
        <v>0</v>
      </c>
      <c r="G24" s="35"/>
      <c r="H24" s="35"/>
      <c r="I24" s="35"/>
      <c r="J24" s="35"/>
      <c r="K24" s="36" t="str">
        <f t="shared" si="6"/>
        <v>0</v>
      </c>
      <c r="L24" s="38"/>
      <c r="M24" s="39"/>
      <c r="N24" s="35">
        <f t="shared" si="9"/>
        <v>0</v>
      </c>
      <c r="O24" s="35">
        <f t="shared" si="10"/>
        <v>0</v>
      </c>
      <c r="P24" s="38">
        <f t="shared" si="7"/>
        <v>0</v>
      </c>
      <c r="Q24" s="35">
        <f t="shared" si="11"/>
        <v>0</v>
      </c>
      <c r="R24" s="35">
        <f t="shared" si="12"/>
        <v>0</v>
      </c>
      <c r="S24" s="40">
        <f t="shared" si="8"/>
        <v>0</v>
      </c>
      <c r="T24" s="32"/>
    </row>
    <row r="25" ht="15.75" hidden="1" customHeight="1" outlineLevel="1">
      <c r="A25" s="32"/>
      <c r="B25" s="33"/>
      <c r="C25" s="34">
        <f t="shared" si="13"/>
        <v>45310</v>
      </c>
      <c r="D25" s="35"/>
      <c r="E25" s="35"/>
      <c r="F25" s="37" t="str">
        <f t="shared" si="5"/>
        <v>0</v>
      </c>
      <c r="G25" s="35"/>
      <c r="H25" s="35"/>
      <c r="I25" s="35"/>
      <c r="J25" s="35"/>
      <c r="K25" s="36" t="str">
        <f t="shared" si="6"/>
        <v>0</v>
      </c>
      <c r="L25" s="38"/>
      <c r="M25" s="39"/>
      <c r="N25" s="35">
        <f t="shared" si="9"/>
        <v>0</v>
      </c>
      <c r="O25" s="35">
        <f t="shared" si="10"/>
        <v>0</v>
      </c>
      <c r="P25" s="38">
        <f t="shared" si="7"/>
        <v>0</v>
      </c>
      <c r="Q25" s="35">
        <f t="shared" si="11"/>
        <v>0</v>
      </c>
      <c r="R25" s="35">
        <f t="shared" si="12"/>
        <v>0</v>
      </c>
      <c r="S25" s="40">
        <f t="shared" si="8"/>
        <v>0</v>
      </c>
      <c r="T25" s="32"/>
    </row>
    <row r="26" ht="15.75" hidden="1" customHeight="1" outlineLevel="1">
      <c r="A26" s="32"/>
      <c r="B26" s="33"/>
      <c r="C26" s="34">
        <f t="shared" si="13"/>
        <v>45311</v>
      </c>
      <c r="D26" s="35"/>
      <c r="E26" s="35"/>
      <c r="F26" s="37" t="str">
        <f t="shared" si="5"/>
        <v>0</v>
      </c>
      <c r="G26" s="35"/>
      <c r="H26" s="35"/>
      <c r="I26" s="35"/>
      <c r="J26" s="35"/>
      <c r="K26" s="36" t="str">
        <f t="shared" si="6"/>
        <v>0</v>
      </c>
      <c r="L26" s="38"/>
      <c r="M26" s="39"/>
      <c r="N26" s="35">
        <f t="shared" si="9"/>
        <v>0</v>
      </c>
      <c r="O26" s="35">
        <f t="shared" si="10"/>
        <v>0</v>
      </c>
      <c r="P26" s="38">
        <f t="shared" si="7"/>
        <v>0</v>
      </c>
      <c r="Q26" s="35">
        <f t="shared" si="11"/>
        <v>0</v>
      </c>
      <c r="R26" s="35">
        <f t="shared" si="12"/>
        <v>0</v>
      </c>
      <c r="S26" s="40">
        <f t="shared" si="8"/>
        <v>0</v>
      </c>
      <c r="T26" s="32"/>
    </row>
    <row r="27" ht="15.75" hidden="1" customHeight="1" outlineLevel="1">
      <c r="A27" s="32"/>
      <c r="B27" s="33"/>
      <c r="C27" s="34">
        <f t="shared" si="13"/>
        <v>45312</v>
      </c>
      <c r="D27" s="35"/>
      <c r="E27" s="35"/>
      <c r="F27" s="37" t="str">
        <f t="shared" si="5"/>
        <v>0</v>
      </c>
      <c r="G27" s="35"/>
      <c r="H27" s="35"/>
      <c r="I27" s="35"/>
      <c r="J27" s="35"/>
      <c r="K27" s="36" t="str">
        <f t="shared" si="6"/>
        <v>0</v>
      </c>
      <c r="L27" s="38"/>
      <c r="M27" s="39"/>
      <c r="N27" s="35">
        <f t="shared" si="9"/>
        <v>0</v>
      </c>
      <c r="O27" s="35">
        <f t="shared" si="10"/>
        <v>0</v>
      </c>
      <c r="P27" s="38">
        <f t="shared" si="7"/>
        <v>0</v>
      </c>
      <c r="Q27" s="35">
        <f t="shared" si="11"/>
        <v>0</v>
      </c>
      <c r="R27" s="35">
        <f t="shared" si="12"/>
        <v>0</v>
      </c>
      <c r="S27" s="40">
        <f t="shared" si="8"/>
        <v>0</v>
      </c>
      <c r="T27" s="32"/>
    </row>
    <row r="28" ht="15.75" hidden="1" customHeight="1" outlineLevel="1">
      <c r="A28" s="32"/>
      <c r="B28" s="33"/>
      <c r="C28" s="34">
        <f t="shared" si="13"/>
        <v>45313</v>
      </c>
      <c r="D28" s="35"/>
      <c r="E28" s="35"/>
      <c r="F28" s="37" t="str">
        <f t="shared" si="5"/>
        <v>0</v>
      </c>
      <c r="G28" s="35"/>
      <c r="H28" s="35"/>
      <c r="I28" s="35"/>
      <c r="J28" s="35"/>
      <c r="K28" s="36" t="str">
        <f t="shared" si="6"/>
        <v>0</v>
      </c>
      <c r="L28" s="38"/>
      <c r="M28" s="39"/>
      <c r="N28" s="35">
        <f t="shared" si="9"/>
        <v>0</v>
      </c>
      <c r="O28" s="35">
        <f t="shared" si="10"/>
        <v>0</v>
      </c>
      <c r="P28" s="38">
        <f t="shared" si="7"/>
        <v>0</v>
      </c>
      <c r="Q28" s="35">
        <f t="shared" si="11"/>
        <v>0</v>
      </c>
      <c r="R28" s="35">
        <f t="shared" si="12"/>
        <v>0</v>
      </c>
      <c r="S28" s="40">
        <f t="shared" si="8"/>
        <v>0</v>
      </c>
      <c r="T28" s="32"/>
    </row>
    <row r="29" ht="15.75" hidden="1" customHeight="1" outlineLevel="1">
      <c r="A29" s="32"/>
      <c r="B29" s="33"/>
      <c r="C29" s="34">
        <f t="shared" si="13"/>
        <v>45314</v>
      </c>
      <c r="D29" s="35"/>
      <c r="E29" s="35"/>
      <c r="F29" s="37" t="str">
        <f t="shared" si="5"/>
        <v>0</v>
      </c>
      <c r="G29" s="35"/>
      <c r="H29" s="35"/>
      <c r="I29" s="35"/>
      <c r="J29" s="35"/>
      <c r="K29" s="36" t="str">
        <f t="shared" si="6"/>
        <v>0</v>
      </c>
      <c r="L29" s="38"/>
      <c r="M29" s="39"/>
      <c r="N29" s="35">
        <f t="shared" si="9"/>
        <v>0</v>
      </c>
      <c r="O29" s="35">
        <f t="shared" si="10"/>
        <v>0</v>
      </c>
      <c r="P29" s="38">
        <f t="shared" si="7"/>
        <v>0</v>
      </c>
      <c r="Q29" s="35">
        <f t="shared" si="11"/>
        <v>0</v>
      </c>
      <c r="R29" s="35">
        <f t="shared" si="12"/>
        <v>0</v>
      </c>
      <c r="S29" s="40">
        <f t="shared" si="8"/>
        <v>0</v>
      </c>
      <c r="T29" s="32"/>
    </row>
    <row r="30" ht="15.75" hidden="1" customHeight="1" outlineLevel="1">
      <c r="A30" s="32"/>
      <c r="B30" s="33"/>
      <c r="C30" s="34">
        <f t="shared" si="13"/>
        <v>45315</v>
      </c>
      <c r="D30" s="35"/>
      <c r="E30" s="35"/>
      <c r="F30" s="37" t="str">
        <f t="shared" si="5"/>
        <v>0</v>
      </c>
      <c r="G30" s="35"/>
      <c r="H30" s="35"/>
      <c r="I30" s="35"/>
      <c r="J30" s="35"/>
      <c r="K30" s="36" t="str">
        <f t="shared" si="6"/>
        <v>0</v>
      </c>
      <c r="L30" s="38"/>
      <c r="M30" s="39"/>
      <c r="N30" s="35">
        <f t="shared" si="9"/>
        <v>0</v>
      </c>
      <c r="O30" s="35">
        <f t="shared" si="10"/>
        <v>0</v>
      </c>
      <c r="P30" s="38">
        <f t="shared" si="7"/>
        <v>0</v>
      </c>
      <c r="Q30" s="35">
        <f t="shared" si="11"/>
        <v>0</v>
      </c>
      <c r="R30" s="35">
        <f t="shared" si="12"/>
        <v>0</v>
      </c>
      <c r="S30" s="40">
        <f t="shared" si="8"/>
        <v>0</v>
      </c>
      <c r="T30" s="32"/>
    </row>
    <row r="31" ht="15.75" hidden="1" customHeight="1" outlineLevel="1">
      <c r="A31" s="32"/>
      <c r="B31" s="33"/>
      <c r="C31" s="34">
        <f t="shared" si="13"/>
        <v>45316</v>
      </c>
      <c r="D31" s="35"/>
      <c r="E31" s="35"/>
      <c r="F31" s="37" t="str">
        <f t="shared" si="5"/>
        <v>0</v>
      </c>
      <c r="G31" s="35"/>
      <c r="H31" s="35"/>
      <c r="I31" s="35"/>
      <c r="J31" s="35"/>
      <c r="K31" s="36" t="str">
        <f t="shared" si="6"/>
        <v>0</v>
      </c>
      <c r="L31" s="38"/>
      <c r="M31" s="39"/>
      <c r="N31" s="35">
        <f t="shared" si="9"/>
        <v>0</v>
      </c>
      <c r="O31" s="35">
        <f t="shared" si="10"/>
        <v>0</v>
      </c>
      <c r="P31" s="38">
        <f t="shared" si="7"/>
        <v>0</v>
      </c>
      <c r="Q31" s="35">
        <f t="shared" si="11"/>
        <v>0</v>
      </c>
      <c r="R31" s="35">
        <f t="shared" si="12"/>
        <v>0</v>
      </c>
      <c r="S31" s="40">
        <f t="shared" si="8"/>
        <v>0</v>
      </c>
      <c r="T31" s="32"/>
    </row>
    <row r="32" ht="15.75" hidden="1" customHeight="1" outlineLevel="1">
      <c r="A32" s="32"/>
      <c r="B32" s="33"/>
      <c r="C32" s="34">
        <f t="shared" si="13"/>
        <v>45317</v>
      </c>
      <c r="D32" s="35"/>
      <c r="E32" s="35"/>
      <c r="F32" s="37" t="str">
        <f t="shared" si="5"/>
        <v>0</v>
      </c>
      <c r="G32" s="35"/>
      <c r="H32" s="35"/>
      <c r="I32" s="35"/>
      <c r="J32" s="35"/>
      <c r="K32" s="36" t="str">
        <f t="shared" si="6"/>
        <v>0</v>
      </c>
      <c r="L32" s="38"/>
      <c r="M32" s="39"/>
      <c r="N32" s="35">
        <f t="shared" si="9"/>
        <v>0</v>
      </c>
      <c r="O32" s="35">
        <f t="shared" si="10"/>
        <v>0</v>
      </c>
      <c r="P32" s="38">
        <f t="shared" si="7"/>
        <v>0</v>
      </c>
      <c r="Q32" s="35">
        <f t="shared" si="11"/>
        <v>0</v>
      </c>
      <c r="R32" s="35">
        <f t="shared" si="12"/>
        <v>0</v>
      </c>
      <c r="S32" s="40">
        <f t="shared" si="8"/>
        <v>0</v>
      </c>
      <c r="T32" s="32"/>
    </row>
    <row r="33" ht="15.75" hidden="1" customHeight="1" outlineLevel="1">
      <c r="A33" s="32"/>
      <c r="B33" s="33"/>
      <c r="C33" s="34">
        <f t="shared" si="13"/>
        <v>45318</v>
      </c>
      <c r="D33" s="35"/>
      <c r="E33" s="35"/>
      <c r="F33" s="37" t="str">
        <f t="shared" si="5"/>
        <v>0</v>
      </c>
      <c r="G33" s="35"/>
      <c r="H33" s="35"/>
      <c r="I33" s="35"/>
      <c r="J33" s="35"/>
      <c r="K33" s="36" t="str">
        <f t="shared" si="6"/>
        <v>0</v>
      </c>
      <c r="L33" s="38"/>
      <c r="M33" s="39"/>
      <c r="N33" s="35">
        <f t="shared" si="9"/>
        <v>0</v>
      </c>
      <c r="O33" s="35">
        <f t="shared" si="10"/>
        <v>0</v>
      </c>
      <c r="P33" s="38">
        <f t="shared" si="7"/>
        <v>0</v>
      </c>
      <c r="Q33" s="35">
        <f t="shared" si="11"/>
        <v>0</v>
      </c>
      <c r="R33" s="35">
        <f t="shared" si="12"/>
        <v>0</v>
      </c>
      <c r="S33" s="40">
        <f t="shared" si="8"/>
        <v>0</v>
      </c>
      <c r="T33" s="32"/>
    </row>
    <row r="34" ht="15.75" hidden="1" customHeight="1" outlineLevel="1">
      <c r="A34" s="32"/>
      <c r="B34" s="33"/>
      <c r="C34" s="34">
        <f t="shared" si="13"/>
        <v>45319</v>
      </c>
      <c r="D34" s="35"/>
      <c r="E34" s="35"/>
      <c r="F34" s="37" t="str">
        <f t="shared" si="5"/>
        <v>0</v>
      </c>
      <c r="G34" s="35"/>
      <c r="H34" s="35"/>
      <c r="I34" s="35"/>
      <c r="J34" s="35"/>
      <c r="K34" s="36" t="str">
        <f t="shared" si="6"/>
        <v>0</v>
      </c>
      <c r="L34" s="38"/>
      <c r="M34" s="39"/>
      <c r="N34" s="35">
        <f t="shared" si="9"/>
        <v>0</v>
      </c>
      <c r="O34" s="35">
        <f t="shared" si="10"/>
        <v>0</v>
      </c>
      <c r="P34" s="38">
        <f t="shared" si="7"/>
        <v>0</v>
      </c>
      <c r="Q34" s="35">
        <f t="shared" si="11"/>
        <v>0</v>
      </c>
      <c r="R34" s="35">
        <f t="shared" si="12"/>
        <v>0</v>
      </c>
      <c r="S34" s="40">
        <f t="shared" si="8"/>
        <v>0</v>
      </c>
      <c r="T34" s="32"/>
    </row>
    <row r="35" ht="15.75" hidden="1" customHeight="1" outlineLevel="1">
      <c r="A35" s="32"/>
      <c r="B35" s="33"/>
      <c r="C35" s="34">
        <f t="shared" si="13"/>
        <v>45320</v>
      </c>
      <c r="D35" s="35"/>
      <c r="E35" s="35"/>
      <c r="F35" s="37" t="str">
        <f t="shared" si="5"/>
        <v>0</v>
      </c>
      <c r="G35" s="35"/>
      <c r="H35" s="35"/>
      <c r="I35" s="35"/>
      <c r="J35" s="35"/>
      <c r="K35" s="36" t="str">
        <f t="shared" si="6"/>
        <v>0</v>
      </c>
      <c r="L35" s="38"/>
      <c r="M35" s="39"/>
      <c r="N35" s="35">
        <f t="shared" si="9"/>
        <v>0</v>
      </c>
      <c r="O35" s="35">
        <f t="shared" si="10"/>
        <v>0</v>
      </c>
      <c r="P35" s="38">
        <f t="shared" si="7"/>
        <v>0</v>
      </c>
      <c r="Q35" s="35">
        <f t="shared" si="11"/>
        <v>0</v>
      </c>
      <c r="R35" s="35">
        <f t="shared" si="12"/>
        <v>0</v>
      </c>
      <c r="S35" s="40">
        <f t="shared" si="8"/>
        <v>0</v>
      </c>
      <c r="T35" s="32"/>
    </row>
    <row r="36" ht="15.75" hidden="1" customHeight="1" outlineLevel="1">
      <c r="A36" s="32"/>
      <c r="B36" s="33"/>
      <c r="C36" s="34">
        <f t="shared" si="13"/>
        <v>45321</v>
      </c>
      <c r="D36" s="35"/>
      <c r="E36" s="35"/>
      <c r="F36" s="37" t="str">
        <f t="shared" si="5"/>
        <v>0</v>
      </c>
      <c r="G36" s="35"/>
      <c r="H36" s="35"/>
      <c r="I36" s="35"/>
      <c r="J36" s="35"/>
      <c r="K36" s="36" t="str">
        <f t="shared" si="6"/>
        <v>0</v>
      </c>
      <c r="L36" s="38"/>
      <c r="M36" s="39"/>
      <c r="N36" s="35">
        <f t="shared" si="9"/>
        <v>0</v>
      </c>
      <c r="O36" s="35">
        <f t="shared" si="10"/>
        <v>0</v>
      </c>
      <c r="P36" s="38">
        <f t="shared" si="7"/>
        <v>0</v>
      </c>
      <c r="Q36" s="35">
        <f t="shared" si="11"/>
        <v>0</v>
      </c>
      <c r="R36" s="35">
        <f t="shared" si="12"/>
        <v>0</v>
      </c>
      <c r="S36" s="40">
        <f t="shared" si="8"/>
        <v>0</v>
      </c>
      <c r="T36" s="32"/>
    </row>
    <row r="37" ht="15.75" hidden="1" customHeight="1" outlineLevel="1">
      <c r="A37" s="32"/>
      <c r="B37" s="33"/>
      <c r="C37" s="34">
        <f t="shared" si="13"/>
        <v>45322</v>
      </c>
      <c r="D37" s="35"/>
      <c r="E37" s="35"/>
      <c r="F37" s="37" t="str">
        <f t="shared" si="5"/>
        <v>0</v>
      </c>
      <c r="G37" s="35"/>
      <c r="H37" s="35"/>
      <c r="I37" s="35"/>
      <c r="J37" s="35"/>
      <c r="K37" s="36" t="str">
        <f t="shared" si="6"/>
        <v>0</v>
      </c>
      <c r="L37" s="38"/>
      <c r="M37" s="39"/>
      <c r="N37" s="35">
        <f t="shared" si="9"/>
        <v>0</v>
      </c>
      <c r="O37" s="35">
        <f t="shared" si="10"/>
        <v>0</v>
      </c>
      <c r="P37" s="38">
        <f t="shared" si="7"/>
        <v>0</v>
      </c>
      <c r="Q37" s="35">
        <f t="shared" si="11"/>
        <v>0</v>
      </c>
      <c r="R37" s="35">
        <f t="shared" si="12"/>
        <v>0</v>
      </c>
      <c r="S37" s="40">
        <f t="shared" si="8"/>
        <v>0</v>
      </c>
      <c r="T37" s="32"/>
    </row>
    <row r="38" ht="15.75" customHeight="1">
      <c r="A38" s="11"/>
      <c r="B38" s="2" t="s">
        <v>19</v>
      </c>
      <c r="C38" s="26" t="s">
        <v>18</v>
      </c>
      <c r="D38" s="27">
        <f t="shared" ref="D38:E38" si="14">SUM(D39:D67)</f>
        <v>0</v>
      </c>
      <c r="E38" s="28">
        <f t="shared" si="14"/>
        <v>0</v>
      </c>
      <c r="F38" s="27" t="str">
        <f t="shared" si="5"/>
        <v>0</v>
      </c>
      <c r="G38" s="28" t="str">
        <f>IFERROR(AVERAGE(G39:G67),"0%")</f>
        <v>0%</v>
      </c>
      <c r="H38" s="28">
        <f t="shared" ref="H38:J38" si="15">SUM(H39:H67)</f>
        <v>0</v>
      </c>
      <c r="I38" s="28">
        <f t="shared" si="15"/>
        <v>0</v>
      </c>
      <c r="J38" s="28">
        <f t="shared" si="15"/>
        <v>0</v>
      </c>
      <c r="K38" s="27" t="str">
        <f t="shared" si="6"/>
        <v>0</v>
      </c>
      <c r="L38" s="29" t="str">
        <f>IFERROR(AVERAGE(L39:L67),"0%")</f>
        <v>0%</v>
      </c>
      <c r="M38" s="30">
        <f t="shared" ref="M38:O38" si="16">SUM(M39:M67)</f>
        <v>0</v>
      </c>
      <c r="N38" s="27">
        <f t="shared" si="16"/>
        <v>0</v>
      </c>
      <c r="O38" s="27">
        <f t="shared" si="16"/>
        <v>0</v>
      </c>
      <c r="P38" s="29">
        <f t="shared" si="7"/>
        <v>0</v>
      </c>
      <c r="Q38" s="27">
        <f t="shared" ref="Q38:R38" si="17">SUM(Q39:Q67)</f>
        <v>0</v>
      </c>
      <c r="R38" s="27">
        <f t="shared" si="17"/>
        <v>0</v>
      </c>
      <c r="S38" s="29">
        <f t="shared" si="8"/>
        <v>0</v>
      </c>
      <c r="T38" s="31">
        <f>IFERROR(__xludf.DUMMYFUNCTION("GOOGLEFINANCE(""USDBRL"")"),5.1297999999999995)</f>
        <v>5.1298</v>
      </c>
    </row>
    <row r="39" ht="15.75" customHeight="1" outlineLevel="1">
      <c r="A39" s="32"/>
      <c r="B39" s="33"/>
      <c r="C39" s="34">
        <v>45323.0</v>
      </c>
      <c r="D39" s="35"/>
      <c r="E39" s="36"/>
      <c r="F39" s="37" t="str">
        <f t="shared" si="5"/>
        <v>0</v>
      </c>
      <c r="G39" s="35"/>
      <c r="H39" s="36"/>
      <c r="I39" s="36"/>
      <c r="J39" s="36"/>
      <c r="K39" s="36" t="str">
        <f t="shared" si="6"/>
        <v>0</v>
      </c>
      <c r="L39" s="38"/>
      <c r="M39" s="39"/>
      <c r="N39" s="35">
        <f t="shared" ref="N39:N67" si="18">M39*$A$1</f>
        <v>0</v>
      </c>
      <c r="O39" s="35">
        <f t="shared" ref="O39:O67" si="19">N39-D39</f>
        <v>0</v>
      </c>
      <c r="P39" s="38">
        <f t="shared" si="7"/>
        <v>0</v>
      </c>
      <c r="Q39" s="35">
        <f t="shared" ref="Q39:Q67" si="20">N39*$Q$4</f>
        <v>0</v>
      </c>
      <c r="R39" s="35">
        <f t="shared" ref="R39:R67" si="21">O39-Q39</f>
        <v>0</v>
      </c>
      <c r="S39" s="40">
        <f t="shared" si="8"/>
        <v>0</v>
      </c>
      <c r="T39" s="32"/>
    </row>
    <row r="40" ht="15.75" customHeight="1" outlineLevel="1">
      <c r="A40" s="32"/>
      <c r="B40" s="33"/>
      <c r="C40" s="34">
        <f t="shared" ref="C40:C67" si="22">C39+1</f>
        <v>45324</v>
      </c>
      <c r="D40" s="35"/>
      <c r="E40" s="36"/>
      <c r="F40" s="37" t="str">
        <f t="shared" si="5"/>
        <v>0</v>
      </c>
      <c r="G40" s="35"/>
      <c r="H40" s="36"/>
      <c r="I40" s="36"/>
      <c r="J40" s="36"/>
      <c r="K40" s="36" t="str">
        <f t="shared" si="6"/>
        <v>0</v>
      </c>
      <c r="L40" s="38"/>
      <c r="M40" s="39"/>
      <c r="N40" s="35">
        <f t="shared" si="18"/>
        <v>0</v>
      </c>
      <c r="O40" s="35">
        <f t="shared" si="19"/>
        <v>0</v>
      </c>
      <c r="P40" s="38">
        <f t="shared" si="7"/>
        <v>0</v>
      </c>
      <c r="Q40" s="35">
        <f t="shared" si="20"/>
        <v>0</v>
      </c>
      <c r="R40" s="35">
        <f t="shared" si="21"/>
        <v>0</v>
      </c>
      <c r="S40" s="40">
        <f t="shared" si="8"/>
        <v>0</v>
      </c>
      <c r="T40" s="32"/>
    </row>
    <row r="41" ht="15.75" customHeight="1" outlineLevel="1">
      <c r="A41" s="32"/>
      <c r="B41" s="33"/>
      <c r="C41" s="34">
        <f t="shared" si="22"/>
        <v>45325</v>
      </c>
      <c r="D41" s="35"/>
      <c r="E41" s="36"/>
      <c r="F41" s="37" t="str">
        <f t="shared" si="5"/>
        <v>0</v>
      </c>
      <c r="G41" s="35"/>
      <c r="H41" s="36"/>
      <c r="I41" s="36"/>
      <c r="J41" s="36"/>
      <c r="K41" s="36" t="str">
        <f t="shared" si="6"/>
        <v>0</v>
      </c>
      <c r="L41" s="38"/>
      <c r="M41" s="39"/>
      <c r="N41" s="35">
        <f t="shared" si="18"/>
        <v>0</v>
      </c>
      <c r="O41" s="35">
        <f t="shared" si="19"/>
        <v>0</v>
      </c>
      <c r="P41" s="38">
        <f t="shared" si="7"/>
        <v>0</v>
      </c>
      <c r="Q41" s="35">
        <f t="shared" si="20"/>
        <v>0</v>
      </c>
      <c r="R41" s="35">
        <f t="shared" si="21"/>
        <v>0</v>
      </c>
      <c r="S41" s="40">
        <f t="shared" si="8"/>
        <v>0</v>
      </c>
      <c r="T41" s="32"/>
    </row>
    <row r="42" ht="15.75" customHeight="1" outlineLevel="1">
      <c r="A42" s="32"/>
      <c r="B42" s="33"/>
      <c r="C42" s="34">
        <f t="shared" si="22"/>
        <v>45326</v>
      </c>
      <c r="D42" s="35"/>
      <c r="E42" s="36"/>
      <c r="F42" s="37" t="str">
        <f t="shared" si="5"/>
        <v>0</v>
      </c>
      <c r="G42" s="35"/>
      <c r="H42" s="36"/>
      <c r="I42" s="36"/>
      <c r="J42" s="36"/>
      <c r="K42" s="36" t="str">
        <f t="shared" si="6"/>
        <v>0</v>
      </c>
      <c r="L42" s="38"/>
      <c r="M42" s="39"/>
      <c r="N42" s="35">
        <f t="shared" si="18"/>
        <v>0</v>
      </c>
      <c r="O42" s="35">
        <f t="shared" si="19"/>
        <v>0</v>
      </c>
      <c r="P42" s="38">
        <f t="shared" si="7"/>
        <v>0</v>
      </c>
      <c r="Q42" s="35">
        <f t="shared" si="20"/>
        <v>0</v>
      </c>
      <c r="R42" s="35">
        <f t="shared" si="21"/>
        <v>0</v>
      </c>
      <c r="S42" s="40">
        <f t="shared" si="8"/>
        <v>0</v>
      </c>
      <c r="T42" s="32"/>
    </row>
    <row r="43" ht="15.75" customHeight="1" outlineLevel="1">
      <c r="A43" s="32"/>
      <c r="B43" s="33"/>
      <c r="C43" s="34">
        <f t="shared" si="22"/>
        <v>45327</v>
      </c>
      <c r="D43" s="35"/>
      <c r="E43" s="36"/>
      <c r="F43" s="37" t="str">
        <f t="shared" si="5"/>
        <v>0</v>
      </c>
      <c r="G43" s="35"/>
      <c r="H43" s="36"/>
      <c r="I43" s="36"/>
      <c r="J43" s="36"/>
      <c r="K43" s="36" t="str">
        <f t="shared" si="6"/>
        <v>0</v>
      </c>
      <c r="L43" s="38"/>
      <c r="M43" s="39"/>
      <c r="N43" s="35">
        <f t="shared" si="18"/>
        <v>0</v>
      </c>
      <c r="O43" s="35">
        <f t="shared" si="19"/>
        <v>0</v>
      </c>
      <c r="P43" s="38">
        <f t="shared" si="7"/>
        <v>0</v>
      </c>
      <c r="Q43" s="35">
        <f t="shared" si="20"/>
        <v>0</v>
      </c>
      <c r="R43" s="35">
        <f t="shared" si="21"/>
        <v>0</v>
      </c>
      <c r="S43" s="40">
        <f t="shared" si="8"/>
        <v>0</v>
      </c>
      <c r="T43" s="32"/>
    </row>
    <row r="44" ht="15.75" customHeight="1" outlineLevel="1">
      <c r="A44" s="32"/>
      <c r="B44" s="33"/>
      <c r="C44" s="34">
        <f t="shared" si="22"/>
        <v>45328</v>
      </c>
      <c r="D44" s="35"/>
      <c r="E44" s="36"/>
      <c r="F44" s="37" t="str">
        <f t="shared" si="5"/>
        <v>0</v>
      </c>
      <c r="G44" s="35"/>
      <c r="H44" s="36"/>
      <c r="I44" s="36"/>
      <c r="J44" s="36"/>
      <c r="K44" s="36" t="str">
        <f t="shared" si="6"/>
        <v>0</v>
      </c>
      <c r="L44" s="38"/>
      <c r="M44" s="39"/>
      <c r="N44" s="35">
        <f t="shared" si="18"/>
        <v>0</v>
      </c>
      <c r="O44" s="35">
        <f t="shared" si="19"/>
        <v>0</v>
      </c>
      <c r="P44" s="38">
        <f t="shared" si="7"/>
        <v>0</v>
      </c>
      <c r="Q44" s="35">
        <f t="shared" si="20"/>
        <v>0</v>
      </c>
      <c r="R44" s="35">
        <f t="shared" si="21"/>
        <v>0</v>
      </c>
      <c r="S44" s="40">
        <f t="shared" si="8"/>
        <v>0</v>
      </c>
      <c r="T44" s="32"/>
    </row>
    <row r="45" ht="15.75" customHeight="1" outlineLevel="1">
      <c r="A45" s="32"/>
      <c r="B45" s="33"/>
      <c r="C45" s="34">
        <f t="shared" si="22"/>
        <v>45329</v>
      </c>
      <c r="D45" s="35"/>
      <c r="E45" s="36"/>
      <c r="F45" s="37" t="str">
        <f t="shared" si="5"/>
        <v>0</v>
      </c>
      <c r="G45" s="35"/>
      <c r="H45" s="36"/>
      <c r="I45" s="36"/>
      <c r="J45" s="36"/>
      <c r="K45" s="36" t="str">
        <f t="shared" si="6"/>
        <v>0</v>
      </c>
      <c r="L45" s="38"/>
      <c r="M45" s="39"/>
      <c r="N45" s="35">
        <f t="shared" si="18"/>
        <v>0</v>
      </c>
      <c r="O45" s="35">
        <f t="shared" si="19"/>
        <v>0</v>
      </c>
      <c r="P45" s="38">
        <f t="shared" si="7"/>
        <v>0</v>
      </c>
      <c r="Q45" s="35">
        <f t="shared" si="20"/>
        <v>0</v>
      </c>
      <c r="R45" s="35">
        <f t="shared" si="21"/>
        <v>0</v>
      </c>
      <c r="S45" s="40">
        <f t="shared" si="8"/>
        <v>0</v>
      </c>
      <c r="T45" s="32"/>
    </row>
    <row r="46" ht="15.75" customHeight="1" outlineLevel="1">
      <c r="A46" s="32"/>
      <c r="B46" s="33"/>
      <c r="C46" s="34">
        <f t="shared" si="22"/>
        <v>45330</v>
      </c>
      <c r="D46" s="35"/>
      <c r="E46" s="36"/>
      <c r="F46" s="37" t="str">
        <f t="shared" si="5"/>
        <v>0</v>
      </c>
      <c r="G46" s="35"/>
      <c r="H46" s="36"/>
      <c r="I46" s="36"/>
      <c r="J46" s="36"/>
      <c r="K46" s="36" t="str">
        <f t="shared" si="6"/>
        <v>0</v>
      </c>
      <c r="L46" s="38"/>
      <c r="M46" s="39"/>
      <c r="N46" s="35">
        <f t="shared" si="18"/>
        <v>0</v>
      </c>
      <c r="O46" s="35">
        <f t="shared" si="19"/>
        <v>0</v>
      </c>
      <c r="P46" s="38">
        <f t="shared" si="7"/>
        <v>0</v>
      </c>
      <c r="Q46" s="35">
        <f t="shared" si="20"/>
        <v>0</v>
      </c>
      <c r="R46" s="35">
        <f t="shared" si="21"/>
        <v>0</v>
      </c>
      <c r="S46" s="40">
        <f t="shared" si="8"/>
        <v>0</v>
      </c>
      <c r="T46" s="32"/>
    </row>
    <row r="47" ht="15.75" customHeight="1" outlineLevel="1">
      <c r="A47" s="32"/>
      <c r="B47" s="33"/>
      <c r="C47" s="34">
        <f t="shared" si="22"/>
        <v>45331</v>
      </c>
      <c r="D47" s="35"/>
      <c r="E47" s="36"/>
      <c r="F47" s="37" t="str">
        <f t="shared" si="5"/>
        <v>0</v>
      </c>
      <c r="G47" s="35"/>
      <c r="H47" s="36"/>
      <c r="I47" s="36"/>
      <c r="J47" s="36"/>
      <c r="K47" s="36" t="str">
        <f t="shared" si="6"/>
        <v>0</v>
      </c>
      <c r="L47" s="38"/>
      <c r="M47" s="39"/>
      <c r="N47" s="35">
        <f t="shared" si="18"/>
        <v>0</v>
      </c>
      <c r="O47" s="35">
        <f t="shared" si="19"/>
        <v>0</v>
      </c>
      <c r="P47" s="38">
        <f t="shared" si="7"/>
        <v>0</v>
      </c>
      <c r="Q47" s="35">
        <f t="shared" si="20"/>
        <v>0</v>
      </c>
      <c r="R47" s="35">
        <f t="shared" si="21"/>
        <v>0</v>
      </c>
      <c r="S47" s="40">
        <f t="shared" si="8"/>
        <v>0</v>
      </c>
      <c r="T47" s="32"/>
    </row>
    <row r="48" ht="15.75" customHeight="1" outlineLevel="1">
      <c r="A48" s="32"/>
      <c r="B48" s="33"/>
      <c r="C48" s="34">
        <f t="shared" si="22"/>
        <v>45332</v>
      </c>
      <c r="D48" s="35"/>
      <c r="E48" s="36"/>
      <c r="F48" s="37" t="str">
        <f t="shared" si="5"/>
        <v>0</v>
      </c>
      <c r="G48" s="35"/>
      <c r="H48" s="36"/>
      <c r="I48" s="36"/>
      <c r="J48" s="36"/>
      <c r="K48" s="36" t="str">
        <f t="shared" si="6"/>
        <v>0</v>
      </c>
      <c r="L48" s="38"/>
      <c r="M48" s="39"/>
      <c r="N48" s="35">
        <f t="shared" si="18"/>
        <v>0</v>
      </c>
      <c r="O48" s="35">
        <f t="shared" si="19"/>
        <v>0</v>
      </c>
      <c r="P48" s="38">
        <f t="shared" si="7"/>
        <v>0</v>
      </c>
      <c r="Q48" s="35">
        <f t="shared" si="20"/>
        <v>0</v>
      </c>
      <c r="R48" s="35">
        <f t="shared" si="21"/>
        <v>0</v>
      </c>
      <c r="S48" s="40">
        <f t="shared" si="8"/>
        <v>0</v>
      </c>
      <c r="T48" s="32"/>
    </row>
    <row r="49" ht="15.75" customHeight="1" outlineLevel="1">
      <c r="A49" s="32"/>
      <c r="B49" s="33"/>
      <c r="C49" s="34">
        <f t="shared" si="22"/>
        <v>45333</v>
      </c>
      <c r="D49" s="35"/>
      <c r="E49" s="36"/>
      <c r="F49" s="37" t="str">
        <f t="shared" si="5"/>
        <v>0</v>
      </c>
      <c r="G49" s="35"/>
      <c r="H49" s="36"/>
      <c r="I49" s="36"/>
      <c r="J49" s="36"/>
      <c r="K49" s="36" t="str">
        <f t="shared" si="6"/>
        <v>0</v>
      </c>
      <c r="L49" s="38"/>
      <c r="M49" s="39"/>
      <c r="N49" s="35">
        <f t="shared" si="18"/>
        <v>0</v>
      </c>
      <c r="O49" s="35">
        <f t="shared" si="19"/>
        <v>0</v>
      </c>
      <c r="P49" s="38">
        <f t="shared" si="7"/>
        <v>0</v>
      </c>
      <c r="Q49" s="35">
        <f t="shared" si="20"/>
        <v>0</v>
      </c>
      <c r="R49" s="35">
        <f t="shared" si="21"/>
        <v>0</v>
      </c>
      <c r="S49" s="40">
        <f t="shared" si="8"/>
        <v>0</v>
      </c>
      <c r="T49" s="32"/>
    </row>
    <row r="50" ht="15.75" customHeight="1" outlineLevel="1">
      <c r="A50" s="32"/>
      <c r="B50" s="33"/>
      <c r="C50" s="34">
        <f t="shared" si="22"/>
        <v>45334</v>
      </c>
      <c r="D50" s="35"/>
      <c r="E50" s="36"/>
      <c r="F50" s="37" t="str">
        <f t="shared" si="5"/>
        <v>0</v>
      </c>
      <c r="G50" s="35"/>
      <c r="H50" s="36"/>
      <c r="I50" s="36"/>
      <c r="J50" s="36"/>
      <c r="K50" s="36" t="str">
        <f t="shared" si="6"/>
        <v>0</v>
      </c>
      <c r="L50" s="38"/>
      <c r="M50" s="39"/>
      <c r="N50" s="35">
        <f t="shared" si="18"/>
        <v>0</v>
      </c>
      <c r="O50" s="35">
        <f t="shared" si="19"/>
        <v>0</v>
      </c>
      <c r="P50" s="38">
        <f t="shared" si="7"/>
        <v>0</v>
      </c>
      <c r="Q50" s="35">
        <f t="shared" si="20"/>
        <v>0</v>
      </c>
      <c r="R50" s="35">
        <f t="shared" si="21"/>
        <v>0</v>
      </c>
      <c r="S50" s="40">
        <f t="shared" si="8"/>
        <v>0</v>
      </c>
      <c r="T50" s="32"/>
    </row>
    <row r="51" ht="15.75" customHeight="1" outlineLevel="1">
      <c r="A51" s="32"/>
      <c r="B51" s="33"/>
      <c r="C51" s="34">
        <f t="shared" si="22"/>
        <v>45335</v>
      </c>
      <c r="D51" s="35"/>
      <c r="E51" s="36"/>
      <c r="F51" s="37" t="str">
        <f t="shared" si="5"/>
        <v>0</v>
      </c>
      <c r="G51" s="35"/>
      <c r="H51" s="36"/>
      <c r="I51" s="36"/>
      <c r="J51" s="36"/>
      <c r="K51" s="36" t="str">
        <f t="shared" si="6"/>
        <v>0</v>
      </c>
      <c r="L51" s="38"/>
      <c r="M51" s="39"/>
      <c r="N51" s="35">
        <f t="shared" si="18"/>
        <v>0</v>
      </c>
      <c r="O51" s="35">
        <f t="shared" si="19"/>
        <v>0</v>
      </c>
      <c r="P51" s="38">
        <f t="shared" si="7"/>
        <v>0</v>
      </c>
      <c r="Q51" s="35">
        <f t="shared" si="20"/>
        <v>0</v>
      </c>
      <c r="R51" s="35">
        <f t="shared" si="21"/>
        <v>0</v>
      </c>
      <c r="S51" s="40">
        <f t="shared" si="8"/>
        <v>0</v>
      </c>
      <c r="T51" s="32"/>
    </row>
    <row r="52" ht="15.75" customHeight="1" outlineLevel="1">
      <c r="A52" s="32"/>
      <c r="B52" s="33"/>
      <c r="C52" s="34">
        <f t="shared" si="22"/>
        <v>45336</v>
      </c>
      <c r="D52" s="35"/>
      <c r="E52" s="36"/>
      <c r="F52" s="37" t="str">
        <f t="shared" si="5"/>
        <v>0</v>
      </c>
      <c r="G52" s="35"/>
      <c r="H52" s="36"/>
      <c r="I52" s="36"/>
      <c r="J52" s="36"/>
      <c r="K52" s="36" t="str">
        <f t="shared" si="6"/>
        <v>0</v>
      </c>
      <c r="L52" s="38"/>
      <c r="M52" s="39"/>
      <c r="N52" s="35">
        <f t="shared" si="18"/>
        <v>0</v>
      </c>
      <c r="O52" s="35">
        <f t="shared" si="19"/>
        <v>0</v>
      </c>
      <c r="P52" s="38">
        <f t="shared" si="7"/>
        <v>0</v>
      </c>
      <c r="Q52" s="35">
        <f t="shared" si="20"/>
        <v>0</v>
      </c>
      <c r="R52" s="35">
        <f t="shared" si="21"/>
        <v>0</v>
      </c>
      <c r="S52" s="40">
        <f t="shared" si="8"/>
        <v>0</v>
      </c>
      <c r="T52" s="32"/>
    </row>
    <row r="53" ht="15.75" customHeight="1" outlineLevel="1">
      <c r="A53" s="32"/>
      <c r="B53" s="33"/>
      <c r="C53" s="34">
        <f t="shared" si="22"/>
        <v>45337</v>
      </c>
      <c r="D53" s="35"/>
      <c r="E53" s="36"/>
      <c r="F53" s="37" t="str">
        <f t="shared" si="5"/>
        <v>0</v>
      </c>
      <c r="G53" s="35"/>
      <c r="H53" s="36"/>
      <c r="I53" s="36"/>
      <c r="J53" s="36"/>
      <c r="K53" s="36" t="str">
        <f t="shared" si="6"/>
        <v>0</v>
      </c>
      <c r="L53" s="38"/>
      <c r="M53" s="39"/>
      <c r="N53" s="35">
        <f t="shared" si="18"/>
        <v>0</v>
      </c>
      <c r="O53" s="35">
        <f t="shared" si="19"/>
        <v>0</v>
      </c>
      <c r="P53" s="38">
        <f t="shared" si="7"/>
        <v>0</v>
      </c>
      <c r="Q53" s="35">
        <f t="shared" si="20"/>
        <v>0</v>
      </c>
      <c r="R53" s="35">
        <f t="shared" si="21"/>
        <v>0</v>
      </c>
      <c r="S53" s="40">
        <f t="shared" si="8"/>
        <v>0</v>
      </c>
      <c r="T53" s="32"/>
    </row>
    <row r="54" ht="15.75" customHeight="1" outlineLevel="1">
      <c r="A54" s="32"/>
      <c r="B54" s="33"/>
      <c r="C54" s="34">
        <f t="shared" si="22"/>
        <v>45338</v>
      </c>
      <c r="D54" s="35"/>
      <c r="E54" s="36"/>
      <c r="F54" s="37" t="str">
        <f t="shared" si="5"/>
        <v>0</v>
      </c>
      <c r="G54" s="35"/>
      <c r="H54" s="36"/>
      <c r="I54" s="36"/>
      <c r="J54" s="36"/>
      <c r="K54" s="36" t="str">
        <f t="shared" si="6"/>
        <v>0</v>
      </c>
      <c r="L54" s="38"/>
      <c r="M54" s="39"/>
      <c r="N54" s="35">
        <f t="shared" si="18"/>
        <v>0</v>
      </c>
      <c r="O54" s="35">
        <f t="shared" si="19"/>
        <v>0</v>
      </c>
      <c r="P54" s="38">
        <f t="shared" si="7"/>
        <v>0</v>
      </c>
      <c r="Q54" s="35">
        <f t="shared" si="20"/>
        <v>0</v>
      </c>
      <c r="R54" s="35">
        <f t="shared" si="21"/>
        <v>0</v>
      </c>
      <c r="S54" s="40">
        <f t="shared" si="8"/>
        <v>0</v>
      </c>
      <c r="T54" s="32"/>
    </row>
    <row r="55" ht="15.75" customHeight="1" outlineLevel="1">
      <c r="A55" s="32"/>
      <c r="B55" s="33"/>
      <c r="C55" s="34">
        <f t="shared" si="22"/>
        <v>45339</v>
      </c>
      <c r="D55" s="35"/>
      <c r="E55" s="36"/>
      <c r="F55" s="37" t="str">
        <f t="shared" si="5"/>
        <v>0</v>
      </c>
      <c r="G55" s="35"/>
      <c r="H55" s="36"/>
      <c r="I55" s="36"/>
      <c r="J55" s="36"/>
      <c r="K55" s="36" t="str">
        <f t="shared" si="6"/>
        <v>0</v>
      </c>
      <c r="L55" s="38"/>
      <c r="M55" s="39"/>
      <c r="N55" s="35">
        <f t="shared" si="18"/>
        <v>0</v>
      </c>
      <c r="O55" s="35">
        <f t="shared" si="19"/>
        <v>0</v>
      </c>
      <c r="P55" s="38">
        <f t="shared" si="7"/>
        <v>0</v>
      </c>
      <c r="Q55" s="35">
        <f t="shared" si="20"/>
        <v>0</v>
      </c>
      <c r="R55" s="35">
        <f t="shared" si="21"/>
        <v>0</v>
      </c>
      <c r="S55" s="40">
        <f t="shared" si="8"/>
        <v>0</v>
      </c>
      <c r="T55" s="32"/>
    </row>
    <row r="56" ht="15.75" customHeight="1" outlineLevel="1">
      <c r="A56" s="32"/>
      <c r="B56" s="33"/>
      <c r="C56" s="34">
        <f t="shared" si="22"/>
        <v>45340</v>
      </c>
      <c r="D56" s="35"/>
      <c r="E56" s="36"/>
      <c r="F56" s="37" t="str">
        <f t="shared" si="5"/>
        <v>0</v>
      </c>
      <c r="G56" s="35"/>
      <c r="H56" s="36"/>
      <c r="I56" s="36"/>
      <c r="J56" s="36"/>
      <c r="K56" s="36" t="str">
        <f t="shared" si="6"/>
        <v>0</v>
      </c>
      <c r="L56" s="38"/>
      <c r="M56" s="39"/>
      <c r="N56" s="35">
        <f t="shared" si="18"/>
        <v>0</v>
      </c>
      <c r="O56" s="35">
        <f t="shared" si="19"/>
        <v>0</v>
      </c>
      <c r="P56" s="38">
        <f t="shared" si="7"/>
        <v>0</v>
      </c>
      <c r="Q56" s="35">
        <f t="shared" si="20"/>
        <v>0</v>
      </c>
      <c r="R56" s="35">
        <f t="shared" si="21"/>
        <v>0</v>
      </c>
      <c r="S56" s="40">
        <f t="shared" si="8"/>
        <v>0</v>
      </c>
      <c r="T56" s="32"/>
    </row>
    <row r="57" ht="15.75" customHeight="1" outlineLevel="1">
      <c r="A57" s="32"/>
      <c r="B57" s="33"/>
      <c r="C57" s="34">
        <f t="shared" si="22"/>
        <v>45341</v>
      </c>
      <c r="D57" s="35"/>
      <c r="E57" s="36"/>
      <c r="F57" s="37" t="str">
        <f t="shared" si="5"/>
        <v>0</v>
      </c>
      <c r="G57" s="35"/>
      <c r="H57" s="36"/>
      <c r="I57" s="36"/>
      <c r="J57" s="36"/>
      <c r="K57" s="36" t="str">
        <f t="shared" si="6"/>
        <v>0</v>
      </c>
      <c r="L57" s="38"/>
      <c r="M57" s="39"/>
      <c r="N57" s="35">
        <f t="shared" si="18"/>
        <v>0</v>
      </c>
      <c r="O57" s="35">
        <f t="shared" si="19"/>
        <v>0</v>
      </c>
      <c r="P57" s="38">
        <f t="shared" si="7"/>
        <v>0</v>
      </c>
      <c r="Q57" s="35">
        <f t="shared" si="20"/>
        <v>0</v>
      </c>
      <c r="R57" s="35">
        <f t="shared" si="21"/>
        <v>0</v>
      </c>
      <c r="S57" s="40">
        <f t="shared" si="8"/>
        <v>0</v>
      </c>
      <c r="T57" s="32"/>
    </row>
    <row r="58" ht="15.75" customHeight="1" outlineLevel="1">
      <c r="A58" s="32"/>
      <c r="B58" s="33"/>
      <c r="C58" s="34">
        <f t="shared" si="22"/>
        <v>45342</v>
      </c>
      <c r="D58" s="35"/>
      <c r="E58" s="36"/>
      <c r="F58" s="37" t="str">
        <f t="shared" si="5"/>
        <v>0</v>
      </c>
      <c r="G58" s="35"/>
      <c r="H58" s="36"/>
      <c r="I58" s="36"/>
      <c r="J58" s="36"/>
      <c r="K58" s="36" t="str">
        <f t="shared" si="6"/>
        <v>0</v>
      </c>
      <c r="L58" s="38"/>
      <c r="M58" s="39"/>
      <c r="N58" s="35">
        <f t="shared" si="18"/>
        <v>0</v>
      </c>
      <c r="O58" s="35">
        <f t="shared" si="19"/>
        <v>0</v>
      </c>
      <c r="P58" s="38">
        <f t="shared" si="7"/>
        <v>0</v>
      </c>
      <c r="Q58" s="35">
        <f t="shared" si="20"/>
        <v>0</v>
      </c>
      <c r="R58" s="35">
        <f t="shared" si="21"/>
        <v>0</v>
      </c>
      <c r="S58" s="40">
        <f t="shared" si="8"/>
        <v>0</v>
      </c>
      <c r="T58" s="32"/>
    </row>
    <row r="59" ht="15.75" customHeight="1" outlineLevel="1">
      <c r="A59" s="32"/>
      <c r="B59" s="33"/>
      <c r="C59" s="34">
        <f t="shared" si="22"/>
        <v>45343</v>
      </c>
      <c r="D59" s="35"/>
      <c r="E59" s="36"/>
      <c r="F59" s="37" t="str">
        <f t="shared" si="5"/>
        <v>0</v>
      </c>
      <c r="G59" s="35"/>
      <c r="H59" s="36"/>
      <c r="I59" s="36"/>
      <c r="J59" s="36"/>
      <c r="K59" s="36" t="str">
        <f t="shared" si="6"/>
        <v>0</v>
      </c>
      <c r="L59" s="38"/>
      <c r="M59" s="39"/>
      <c r="N59" s="35">
        <f t="shared" si="18"/>
        <v>0</v>
      </c>
      <c r="O59" s="35">
        <f t="shared" si="19"/>
        <v>0</v>
      </c>
      <c r="P59" s="38">
        <f t="shared" si="7"/>
        <v>0</v>
      </c>
      <c r="Q59" s="35">
        <f t="shared" si="20"/>
        <v>0</v>
      </c>
      <c r="R59" s="35">
        <f t="shared" si="21"/>
        <v>0</v>
      </c>
      <c r="S59" s="40">
        <f t="shared" si="8"/>
        <v>0</v>
      </c>
      <c r="T59" s="32"/>
    </row>
    <row r="60" ht="15.75" customHeight="1" outlineLevel="1">
      <c r="A60" s="32"/>
      <c r="B60" s="33"/>
      <c r="C60" s="34">
        <f t="shared" si="22"/>
        <v>45344</v>
      </c>
      <c r="D60" s="35"/>
      <c r="E60" s="36"/>
      <c r="F60" s="37" t="str">
        <f t="shared" si="5"/>
        <v>0</v>
      </c>
      <c r="G60" s="35"/>
      <c r="H60" s="36"/>
      <c r="I60" s="36"/>
      <c r="J60" s="36"/>
      <c r="K60" s="36" t="str">
        <f t="shared" si="6"/>
        <v>0</v>
      </c>
      <c r="L60" s="38"/>
      <c r="M60" s="39"/>
      <c r="N60" s="35">
        <f t="shared" si="18"/>
        <v>0</v>
      </c>
      <c r="O60" s="35">
        <f t="shared" si="19"/>
        <v>0</v>
      </c>
      <c r="P60" s="38">
        <f t="shared" si="7"/>
        <v>0</v>
      </c>
      <c r="Q60" s="35">
        <f t="shared" si="20"/>
        <v>0</v>
      </c>
      <c r="R60" s="35">
        <f t="shared" si="21"/>
        <v>0</v>
      </c>
      <c r="S60" s="40">
        <f t="shared" si="8"/>
        <v>0</v>
      </c>
      <c r="T60" s="32"/>
    </row>
    <row r="61" ht="15.75" customHeight="1" outlineLevel="1">
      <c r="A61" s="32"/>
      <c r="B61" s="33"/>
      <c r="C61" s="34">
        <f t="shared" si="22"/>
        <v>45345</v>
      </c>
      <c r="D61" s="35"/>
      <c r="E61" s="36"/>
      <c r="F61" s="37" t="str">
        <f t="shared" si="5"/>
        <v>0</v>
      </c>
      <c r="G61" s="35"/>
      <c r="H61" s="36"/>
      <c r="I61" s="36"/>
      <c r="J61" s="36"/>
      <c r="K61" s="36" t="str">
        <f t="shared" si="6"/>
        <v>0</v>
      </c>
      <c r="L61" s="38"/>
      <c r="M61" s="39"/>
      <c r="N61" s="35">
        <f t="shared" si="18"/>
        <v>0</v>
      </c>
      <c r="O61" s="35">
        <f t="shared" si="19"/>
        <v>0</v>
      </c>
      <c r="P61" s="38">
        <f t="shared" si="7"/>
        <v>0</v>
      </c>
      <c r="Q61" s="35">
        <f t="shared" si="20"/>
        <v>0</v>
      </c>
      <c r="R61" s="35">
        <f t="shared" si="21"/>
        <v>0</v>
      </c>
      <c r="S61" s="40">
        <f t="shared" si="8"/>
        <v>0</v>
      </c>
      <c r="T61" s="32"/>
    </row>
    <row r="62" ht="15.75" customHeight="1" outlineLevel="1">
      <c r="A62" s="32"/>
      <c r="B62" s="33"/>
      <c r="C62" s="34">
        <f t="shared" si="22"/>
        <v>45346</v>
      </c>
      <c r="D62" s="35"/>
      <c r="E62" s="36"/>
      <c r="F62" s="37" t="str">
        <f t="shared" si="5"/>
        <v>0</v>
      </c>
      <c r="G62" s="35"/>
      <c r="H62" s="36"/>
      <c r="I62" s="36"/>
      <c r="J62" s="36"/>
      <c r="K62" s="36" t="str">
        <f t="shared" si="6"/>
        <v>0</v>
      </c>
      <c r="L62" s="38"/>
      <c r="M62" s="39"/>
      <c r="N62" s="35">
        <f t="shared" si="18"/>
        <v>0</v>
      </c>
      <c r="O62" s="35">
        <f t="shared" si="19"/>
        <v>0</v>
      </c>
      <c r="P62" s="38">
        <f t="shared" si="7"/>
        <v>0</v>
      </c>
      <c r="Q62" s="35">
        <f t="shared" si="20"/>
        <v>0</v>
      </c>
      <c r="R62" s="35">
        <f t="shared" si="21"/>
        <v>0</v>
      </c>
      <c r="S62" s="40">
        <f t="shared" si="8"/>
        <v>0</v>
      </c>
      <c r="T62" s="32"/>
    </row>
    <row r="63" ht="15.75" customHeight="1" outlineLevel="1">
      <c r="A63" s="32"/>
      <c r="B63" s="33"/>
      <c r="C63" s="34">
        <f t="shared" si="22"/>
        <v>45347</v>
      </c>
      <c r="D63" s="35"/>
      <c r="E63" s="36"/>
      <c r="F63" s="37" t="str">
        <f t="shared" si="5"/>
        <v>0</v>
      </c>
      <c r="G63" s="35"/>
      <c r="H63" s="36"/>
      <c r="I63" s="36"/>
      <c r="J63" s="36"/>
      <c r="K63" s="36" t="str">
        <f t="shared" si="6"/>
        <v>0</v>
      </c>
      <c r="L63" s="38"/>
      <c r="M63" s="39"/>
      <c r="N63" s="35">
        <f t="shared" si="18"/>
        <v>0</v>
      </c>
      <c r="O63" s="35">
        <f t="shared" si="19"/>
        <v>0</v>
      </c>
      <c r="P63" s="38">
        <f t="shared" si="7"/>
        <v>0</v>
      </c>
      <c r="Q63" s="35">
        <f t="shared" si="20"/>
        <v>0</v>
      </c>
      <c r="R63" s="35">
        <f t="shared" si="21"/>
        <v>0</v>
      </c>
      <c r="S63" s="40">
        <f t="shared" si="8"/>
        <v>0</v>
      </c>
      <c r="T63" s="32"/>
    </row>
    <row r="64" ht="15.75" customHeight="1" outlineLevel="1">
      <c r="A64" s="32"/>
      <c r="B64" s="33"/>
      <c r="C64" s="34">
        <f t="shared" si="22"/>
        <v>45348</v>
      </c>
      <c r="D64" s="35"/>
      <c r="E64" s="36"/>
      <c r="F64" s="37" t="str">
        <f t="shared" si="5"/>
        <v>0</v>
      </c>
      <c r="G64" s="35"/>
      <c r="H64" s="36"/>
      <c r="I64" s="36"/>
      <c r="J64" s="36"/>
      <c r="K64" s="36" t="str">
        <f t="shared" si="6"/>
        <v>0</v>
      </c>
      <c r="L64" s="38"/>
      <c r="M64" s="39"/>
      <c r="N64" s="35">
        <f t="shared" si="18"/>
        <v>0</v>
      </c>
      <c r="O64" s="35">
        <f t="shared" si="19"/>
        <v>0</v>
      </c>
      <c r="P64" s="38">
        <f t="shared" si="7"/>
        <v>0</v>
      </c>
      <c r="Q64" s="35">
        <f t="shared" si="20"/>
        <v>0</v>
      </c>
      <c r="R64" s="35">
        <f t="shared" si="21"/>
        <v>0</v>
      </c>
      <c r="S64" s="40">
        <f t="shared" si="8"/>
        <v>0</v>
      </c>
      <c r="T64" s="32"/>
    </row>
    <row r="65" ht="15.75" customHeight="1" outlineLevel="1">
      <c r="A65" s="32"/>
      <c r="B65" s="33"/>
      <c r="C65" s="34">
        <f t="shared" si="22"/>
        <v>45349</v>
      </c>
      <c r="D65" s="35"/>
      <c r="E65" s="36"/>
      <c r="F65" s="37" t="str">
        <f t="shared" si="5"/>
        <v>0</v>
      </c>
      <c r="G65" s="35"/>
      <c r="H65" s="36"/>
      <c r="I65" s="36"/>
      <c r="J65" s="36"/>
      <c r="K65" s="36" t="str">
        <f t="shared" si="6"/>
        <v>0</v>
      </c>
      <c r="L65" s="38"/>
      <c r="M65" s="39"/>
      <c r="N65" s="35">
        <f t="shared" si="18"/>
        <v>0</v>
      </c>
      <c r="O65" s="35">
        <f t="shared" si="19"/>
        <v>0</v>
      </c>
      <c r="P65" s="38">
        <f t="shared" si="7"/>
        <v>0</v>
      </c>
      <c r="Q65" s="35">
        <f t="shared" si="20"/>
        <v>0</v>
      </c>
      <c r="R65" s="35">
        <f t="shared" si="21"/>
        <v>0</v>
      </c>
      <c r="S65" s="40">
        <f t="shared" si="8"/>
        <v>0</v>
      </c>
      <c r="T65" s="32"/>
    </row>
    <row r="66" ht="15.75" customHeight="1" outlineLevel="1">
      <c r="A66" s="32"/>
      <c r="B66" s="33"/>
      <c r="C66" s="34">
        <f t="shared" si="22"/>
        <v>45350</v>
      </c>
      <c r="D66" s="35"/>
      <c r="E66" s="36"/>
      <c r="F66" s="37" t="str">
        <f t="shared" si="5"/>
        <v>0</v>
      </c>
      <c r="G66" s="35"/>
      <c r="H66" s="36"/>
      <c r="I66" s="36"/>
      <c r="J66" s="36"/>
      <c r="K66" s="36" t="str">
        <f t="shared" si="6"/>
        <v>0</v>
      </c>
      <c r="L66" s="38"/>
      <c r="M66" s="39"/>
      <c r="N66" s="35">
        <f t="shared" si="18"/>
        <v>0</v>
      </c>
      <c r="O66" s="35">
        <f t="shared" si="19"/>
        <v>0</v>
      </c>
      <c r="P66" s="38">
        <f t="shared" si="7"/>
        <v>0</v>
      </c>
      <c r="Q66" s="35">
        <f t="shared" si="20"/>
        <v>0</v>
      </c>
      <c r="R66" s="35">
        <f t="shared" si="21"/>
        <v>0</v>
      </c>
      <c r="S66" s="40">
        <f t="shared" si="8"/>
        <v>0</v>
      </c>
      <c r="T66" s="32"/>
    </row>
    <row r="67" ht="15.75" customHeight="1" outlineLevel="1">
      <c r="A67" s="32"/>
      <c r="B67" s="33"/>
      <c r="C67" s="34">
        <f t="shared" si="22"/>
        <v>45351</v>
      </c>
      <c r="D67" s="35"/>
      <c r="E67" s="36"/>
      <c r="F67" s="37" t="str">
        <f t="shared" si="5"/>
        <v>0</v>
      </c>
      <c r="G67" s="35"/>
      <c r="H67" s="36"/>
      <c r="I67" s="36"/>
      <c r="J67" s="36"/>
      <c r="K67" s="36" t="str">
        <f t="shared" si="6"/>
        <v>0</v>
      </c>
      <c r="L67" s="38"/>
      <c r="M67" s="39"/>
      <c r="N67" s="35">
        <f t="shared" si="18"/>
        <v>0</v>
      </c>
      <c r="O67" s="35">
        <f t="shared" si="19"/>
        <v>0</v>
      </c>
      <c r="P67" s="38">
        <f t="shared" si="7"/>
        <v>0</v>
      </c>
      <c r="Q67" s="35">
        <f t="shared" si="20"/>
        <v>0</v>
      </c>
      <c r="R67" s="35">
        <f t="shared" si="21"/>
        <v>0</v>
      </c>
      <c r="S67" s="40">
        <f t="shared" si="8"/>
        <v>0</v>
      </c>
      <c r="T67" s="32"/>
    </row>
    <row r="68" ht="15.75" customHeight="1" collapsed="1">
      <c r="A68" s="11"/>
      <c r="B68" s="2" t="s">
        <v>20</v>
      </c>
      <c r="C68" s="26" t="s">
        <v>18</v>
      </c>
      <c r="D68" s="27">
        <f t="shared" ref="D68:E68" si="23">SUM(D69:D99)</f>
        <v>0</v>
      </c>
      <c r="E68" s="28">
        <f t="shared" si="23"/>
        <v>0</v>
      </c>
      <c r="F68" s="27" t="str">
        <f t="shared" si="5"/>
        <v>0</v>
      </c>
      <c r="G68" s="28" t="str">
        <f>IFERROR(AVERAGE(G69:G99),"0%")</f>
        <v>0%</v>
      </c>
      <c r="H68" s="28">
        <f t="shared" ref="H68:J68" si="24">SUM(H69:H99)</f>
        <v>0</v>
      </c>
      <c r="I68" s="28">
        <f t="shared" si="24"/>
        <v>0</v>
      </c>
      <c r="J68" s="28">
        <f t="shared" si="24"/>
        <v>0</v>
      </c>
      <c r="K68" s="27" t="str">
        <f t="shared" si="6"/>
        <v>0</v>
      </c>
      <c r="L68" s="29" t="str">
        <f>IFERROR(AVERAGE(L69:L99),"0%")</f>
        <v>0%</v>
      </c>
      <c r="M68" s="30">
        <f t="shared" ref="M68:O68" si="25">SUM(M69:M99)</f>
        <v>0</v>
      </c>
      <c r="N68" s="27">
        <f t="shared" si="25"/>
        <v>0</v>
      </c>
      <c r="O68" s="27">
        <f t="shared" si="25"/>
        <v>0</v>
      </c>
      <c r="P68" s="29">
        <f t="shared" si="7"/>
        <v>0</v>
      </c>
      <c r="Q68" s="27">
        <f t="shared" ref="Q68:R68" si="26">SUM(Q69:Q99)</f>
        <v>0</v>
      </c>
      <c r="R68" s="27">
        <f t="shared" si="26"/>
        <v>0</v>
      </c>
      <c r="S68" s="29">
        <f t="shared" si="8"/>
        <v>0</v>
      </c>
      <c r="T68" s="31">
        <f>IFERROR(__xludf.DUMMYFUNCTION("GOOGLEFINANCE(""USDBRL"")"),5.1297999999999995)</f>
        <v>5.1298</v>
      </c>
    </row>
    <row r="69" ht="15.75" hidden="1" customHeight="1" outlineLevel="1">
      <c r="A69" s="32"/>
      <c r="B69" s="33"/>
      <c r="C69" s="34">
        <v>45352.0</v>
      </c>
      <c r="D69" s="35"/>
      <c r="E69" s="36"/>
      <c r="F69" s="37" t="str">
        <f t="shared" si="5"/>
        <v>0</v>
      </c>
      <c r="G69" s="35"/>
      <c r="H69" s="36"/>
      <c r="I69" s="36"/>
      <c r="J69" s="36"/>
      <c r="K69" s="36" t="str">
        <f t="shared" si="6"/>
        <v>0</v>
      </c>
      <c r="L69" s="38"/>
      <c r="M69" s="39"/>
      <c r="N69" s="35">
        <f t="shared" ref="N69:N99" si="27">M69*$A$1</f>
        <v>0</v>
      </c>
      <c r="O69" s="35">
        <f t="shared" ref="O69:O99" si="28">N69-D69</f>
        <v>0</v>
      </c>
      <c r="P69" s="38">
        <f t="shared" si="7"/>
        <v>0</v>
      </c>
      <c r="Q69" s="35">
        <f t="shared" ref="Q69:Q99" si="29">N69*$Q$4</f>
        <v>0</v>
      </c>
      <c r="R69" s="35">
        <f t="shared" ref="R69:R99" si="30">O69-Q69</f>
        <v>0</v>
      </c>
      <c r="S69" s="40">
        <f t="shared" si="8"/>
        <v>0</v>
      </c>
      <c r="T69" s="32"/>
    </row>
    <row r="70" ht="15.75" hidden="1" customHeight="1" outlineLevel="1">
      <c r="A70" s="32"/>
      <c r="B70" s="33"/>
      <c r="C70" s="34">
        <f t="shared" ref="C70:C99" si="31">C69+1</f>
        <v>45353</v>
      </c>
      <c r="D70" s="35"/>
      <c r="E70" s="36"/>
      <c r="F70" s="37" t="str">
        <f t="shared" si="5"/>
        <v>0</v>
      </c>
      <c r="G70" s="35"/>
      <c r="H70" s="36"/>
      <c r="I70" s="36"/>
      <c r="J70" s="36"/>
      <c r="K70" s="36" t="str">
        <f t="shared" si="6"/>
        <v>0</v>
      </c>
      <c r="L70" s="38"/>
      <c r="M70" s="39"/>
      <c r="N70" s="35">
        <f t="shared" si="27"/>
        <v>0</v>
      </c>
      <c r="O70" s="35">
        <f t="shared" si="28"/>
        <v>0</v>
      </c>
      <c r="P70" s="38">
        <f t="shared" si="7"/>
        <v>0</v>
      </c>
      <c r="Q70" s="35">
        <f t="shared" si="29"/>
        <v>0</v>
      </c>
      <c r="R70" s="35">
        <f t="shared" si="30"/>
        <v>0</v>
      </c>
      <c r="S70" s="40">
        <f t="shared" si="8"/>
        <v>0</v>
      </c>
      <c r="T70" s="32"/>
    </row>
    <row r="71" ht="15.75" hidden="1" customHeight="1" outlineLevel="1">
      <c r="A71" s="32"/>
      <c r="B71" s="33"/>
      <c r="C71" s="34">
        <f t="shared" si="31"/>
        <v>45354</v>
      </c>
      <c r="D71" s="35"/>
      <c r="E71" s="36"/>
      <c r="F71" s="37" t="str">
        <f t="shared" si="5"/>
        <v>0</v>
      </c>
      <c r="G71" s="35"/>
      <c r="H71" s="36"/>
      <c r="I71" s="36"/>
      <c r="J71" s="36"/>
      <c r="K71" s="36" t="str">
        <f t="shared" si="6"/>
        <v>0</v>
      </c>
      <c r="L71" s="38"/>
      <c r="M71" s="39"/>
      <c r="N71" s="35">
        <f t="shared" si="27"/>
        <v>0</v>
      </c>
      <c r="O71" s="35">
        <f t="shared" si="28"/>
        <v>0</v>
      </c>
      <c r="P71" s="38">
        <f t="shared" si="7"/>
        <v>0</v>
      </c>
      <c r="Q71" s="35">
        <f t="shared" si="29"/>
        <v>0</v>
      </c>
      <c r="R71" s="35">
        <f t="shared" si="30"/>
        <v>0</v>
      </c>
      <c r="S71" s="40">
        <f t="shared" si="8"/>
        <v>0</v>
      </c>
      <c r="T71" s="32"/>
    </row>
    <row r="72" ht="15.75" hidden="1" customHeight="1" outlineLevel="1">
      <c r="A72" s="32"/>
      <c r="B72" s="33"/>
      <c r="C72" s="34">
        <f t="shared" si="31"/>
        <v>45355</v>
      </c>
      <c r="D72" s="35"/>
      <c r="E72" s="36"/>
      <c r="F72" s="37" t="str">
        <f t="shared" si="5"/>
        <v>0</v>
      </c>
      <c r="G72" s="35"/>
      <c r="H72" s="36"/>
      <c r="I72" s="36"/>
      <c r="J72" s="36"/>
      <c r="K72" s="36" t="str">
        <f t="shared" si="6"/>
        <v>0</v>
      </c>
      <c r="L72" s="38"/>
      <c r="M72" s="39"/>
      <c r="N72" s="35">
        <f t="shared" si="27"/>
        <v>0</v>
      </c>
      <c r="O72" s="35">
        <f t="shared" si="28"/>
        <v>0</v>
      </c>
      <c r="P72" s="38">
        <f t="shared" si="7"/>
        <v>0</v>
      </c>
      <c r="Q72" s="35">
        <f t="shared" si="29"/>
        <v>0</v>
      </c>
      <c r="R72" s="35">
        <f t="shared" si="30"/>
        <v>0</v>
      </c>
      <c r="S72" s="40">
        <f t="shared" si="8"/>
        <v>0</v>
      </c>
      <c r="T72" s="32"/>
    </row>
    <row r="73" ht="15.75" hidden="1" customHeight="1" outlineLevel="1">
      <c r="A73" s="32"/>
      <c r="B73" s="33"/>
      <c r="C73" s="34">
        <f t="shared" si="31"/>
        <v>45356</v>
      </c>
      <c r="D73" s="35"/>
      <c r="E73" s="36"/>
      <c r="F73" s="37" t="str">
        <f t="shared" si="5"/>
        <v>0</v>
      </c>
      <c r="G73" s="35"/>
      <c r="H73" s="36"/>
      <c r="I73" s="36"/>
      <c r="J73" s="36"/>
      <c r="K73" s="36" t="str">
        <f t="shared" si="6"/>
        <v>0</v>
      </c>
      <c r="L73" s="38"/>
      <c r="M73" s="39"/>
      <c r="N73" s="35">
        <f t="shared" si="27"/>
        <v>0</v>
      </c>
      <c r="O73" s="35">
        <f t="shared" si="28"/>
        <v>0</v>
      </c>
      <c r="P73" s="38">
        <f t="shared" si="7"/>
        <v>0</v>
      </c>
      <c r="Q73" s="35">
        <f t="shared" si="29"/>
        <v>0</v>
      </c>
      <c r="R73" s="35">
        <f t="shared" si="30"/>
        <v>0</v>
      </c>
      <c r="S73" s="40">
        <f t="shared" si="8"/>
        <v>0</v>
      </c>
      <c r="T73" s="32"/>
    </row>
    <row r="74" ht="15.75" hidden="1" customHeight="1" outlineLevel="1">
      <c r="A74" s="32"/>
      <c r="B74" s="33"/>
      <c r="C74" s="34">
        <f t="shared" si="31"/>
        <v>45357</v>
      </c>
      <c r="D74" s="35"/>
      <c r="E74" s="36"/>
      <c r="F74" s="37" t="str">
        <f t="shared" si="5"/>
        <v>0</v>
      </c>
      <c r="G74" s="35"/>
      <c r="H74" s="36"/>
      <c r="I74" s="36"/>
      <c r="J74" s="36"/>
      <c r="K74" s="36" t="str">
        <f t="shared" si="6"/>
        <v>0</v>
      </c>
      <c r="L74" s="38"/>
      <c r="M74" s="39"/>
      <c r="N74" s="35">
        <f t="shared" si="27"/>
        <v>0</v>
      </c>
      <c r="O74" s="35">
        <f t="shared" si="28"/>
        <v>0</v>
      </c>
      <c r="P74" s="38">
        <f t="shared" si="7"/>
        <v>0</v>
      </c>
      <c r="Q74" s="35">
        <f t="shared" si="29"/>
        <v>0</v>
      </c>
      <c r="R74" s="35">
        <f t="shared" si="30"/>
        <v>0</v>
      </c>
      <c r="S74" s="40">
        <f t="shared" si="8"/>
        <v>0</v>
      </c>
      <c r="T74" s="32"/>
    </row>
    <row r="75" ht="15.75" hidden="1" customHeight="1" outlineLevel="1">
      <c r="A75" s="32"/>
      <c r="B75" s="33"/>
      <c r="C75" s="34">
        <f t="shared" si="31"/>
        <v>45358</v>
      </c>
      <c r="D75" s="35"/>
      <c r="E75" s="36"/>
      <c r="F75" s="37" t="str">
        <f t="shared" si="5"/>
        <v>0</v>
      </c>
      <c r="G75" s="35"/>
      <c r="H75" s="36"/>
      <c r="I75" s="36"/>
      <c r="J75" s="36"/>
      <c r="K75" s="36" t="str">
        <f t="shared" si="6"/>
        <v>0</v>
      </c>
      <c r="L75" s="38"/>
      <c r="M75" s="39"/>
      <c r="N75" s="35">
        <f t="shared" si="27"/>
        <v>0</v>
      </c>
      <c r="O75" s="35">
        <f t="shared" si="28"/>
        <v>0</v>
      </c>
      <c r="P75" s="38">
        <f t="shared" si="7"/>
        <v>0</v>
      </c>
      <c r="Q75" s="35">
        <f t="shared" si="29"/>
        <v>0</v>
      </c>
      <c r="R75" s="35">
        <f t="shared" si="30"/>
        <v>0</v>
      </c>
      <c r="S75" s="40">
        <f t="shared" si="8"/>
        <v>0</v>
      </c>
      <c r="T75" s="32"/>
    </row>
    <row r="76" ht="15.75" hidden="1" customHeight="1" outlineLevel="1">
      <c r="A76" s="32"/>
      <c r="B76" s="33"/>
      <c r="C76" s="34">
        <f t="shared" si="31"/>
        <v>45359</v>
      </c>
      <c r="D76" s="35"/>
      <c r="E76" s="36"/>
      <c r="F76" s="37" t="str">
        <f t="shared" si="5"/>
        <v>0</v>
      </c>
      <c r="G76" s="35"/>
      <c r="H76" s="36"/>
      <c r="I76" s="36"/>
      <c r="J76" s="36"/>
      <c r="K76" s="36" t="str">
        <f t="shared" si="6"/>
        <v>0</v>
      </c>
      <c r="L76" s="38"/>
      <c r="M76" s="39"/>
      <c r="N76" s="35">
        <f t="shared" si="27"/>
        <v>0</v>
      </c>
      <c r="O76" s="35">
        <f t="shared" si="28"/>
        <v>0</v>
      </c>
      <c r="P76" s="38">
        <f t="shared" si="7"/>
        <v>0</v>
      </c>
      <c r="Q76" s="35">
        <f t="shared" si="29"/>
        <v>0</v>
      </c>
      <c r="R76" s="35">
        <f t="shared" si="30"/>
        <v>0</v>
      </c>
      <c r="S76" s="40">
        <f t="shared" si="8"/>
        <v>0</v>
      </c>
      <c r="T76" s="32"/>
    </row>
    <row r="77" ht="15.75" hidden="1" customHeight="1" outlineLevel="1">
      <c r="A77" s="32"/>
      <c r="B77" s="33"/>
      <c r="C77" s="34">
        <f t="shared" si="31"/>
        <v>45360</v>
      </c>
      <c r="D77" s="35"/>
      <c r="E77" s="36"/>
      <c r="F77" s="37" t="str">
        <f t="shared" si="5"/>
        <v>0</v>
      </c>
      <c r="G77" s="35"/>
      <c r="H77" s="36"/>
      <c r="I77" s="36"/>
      <c r="J77" s="36"/>
      <c r="K77" s="36" t="str">
        <f t="shared" si="6"/>
        <v>0</v>
      </c>
      <c r="L77" s="38"/>
      <c r="M77" s="39"/>
      <c r="N77" s="35">
        <f t="shared" si="27"/>
        <v>0</v>
      </c>
      <c r="O77" s="35">
        <f t="shared" si="28"/>
        <v>0</v>
      </c>
      <c r="P77" s="38">
        <f t="shared" si="7"/>
        <v>0</v>
      </c>
      <c r="Q77" s="35">
        <f t="shared" si="29"/>
        <v>0</v>
      </c>
      <c r="R77" s="35">
        <f t="shared" si="30"/>
        <v>0</v>
      </c>
      <c r="S77" s="40">
        <f t="shared" si="8"/>
        <v>0</v>
      </c>
      <c r="T77" s="32"/>
    </row>
    <row r="78" ht="15.75" hidden="1" customHeight="1" outlineLevel="1">
      <c r="A78" s="32"/>
      <c r="B78" s="33"/>
      <c r="C78" s="34">
        <f t="shared" si="31"/>
        <v>45361</v>
      </c>
      <c r="D78" s="35"/>
      <c r="E78" s="36"/>
      <c r="F78" s="37" t="str">
        <f t="shared" si="5"/>
        <v>0</v>
      </c>
      <c r="G78" s="35"/>
      <c r="H78" s="36"/>
      <c r="I78" s="36"/>
      <c r="J78" s="36"/>
      <c r="K78" s="36" t="str">
        <f t="shared" si="6"/>
        <v>0</v>
      </c>
      <c r="L78" s="38"/>
      <c r="M78" s="39"/>
      <c r="N78" s="35">
        <f t="shared" si="27"/>
        <v>0</v>
      </c>
      <c r="O78" s="35">
        <f t="shared" si="28"/>
        <v>0</v>
      </c>
      <c r="P78" s="38">
        <f t="shared" si="7"/>
        <v>0</v>
      </c>
      <c r="Q78" s="35">
        <f t="shared" si="29"/>
        <v>0</v>
      </c>
      <c r="R78" s="35">
        <f t="shared" si="30"/>
        <v>0</v>
      </c>
      <c r="S78" s="40">
        <f t="shared" si="8"/>
        <v>0</v>
      </c>
      <c r="T78" s="32"/>
    </row>
    <row r="79" ht="15.75" hidden="1" customHeight="1" outlineLevel="1">
      <c r="A79" s="32"/>
      <c r="B79" s="33"/>
      <c r="C79" s="34">
        <f t="shared" si="31"/>
        <v>45362</v>
      </c>
      <c r="D79" s="35"/>
      <c r="E79" s="36"/>
      <c r="F79" s="37" t="str">
        <f t="shared" si="5"/>
        <v>0</v>
      </c>
      <c r="G79" s="35"/>
      <c r="H79" s="36"/>
      <c r="I79" s="36"/>
      <c r="J79" s="36"/>
      <c r="K79" s="36" t="str">
        <f t="shared" si="6"/>
        <v>0</v>
      </c>
      <c r="L79" s="38"/>
      <c r="M79" s="39"/>
      <c r="N79" s="35">
        <f t="shared" si="27"/>
        <v>0</v>
      </c>
      <c r="O79" s="35">
        <f t="shared" si="28"/>
        <v>0</v>
      </c>
      <c r="P79" s="38">
        <f t="shared" si="7"/>
        <v>0</v>
      </c>
      <c r="Q79" s="35">
        <f t="shared" si="29"/>
        <v>0</v>
      </c>
      <c r="R79" s="35">
        <f t="shared" si="30"/>
        <v>0</v>
      </c>
      <c r="S79" s="40">
        <f t="shared" si="8"/>
        <v>0</v>
      </c>
      <c r="T79" s="32"/>
    </row>
    <row r="80" ht="15.75" hidden="1" customHeight="1" outlineLevel="1">
      <c r="A80" s="32"/>
      <c r="B80" s="33"/>
      <c r="C80" s="34">
        <f t="shared" si="31"/>
        <v>45363</v>
      </c>
      <c r="D80" s="35"/>
      <c r="E80" s="36"/>
      <c r="F80" s="37" t="str">
        <f t="shared" si="5"/>
        <v>0</v>
      </c>
      <c r="G80" s="35"/>
      <c r="H80" s="36"/>
      <c r="I80" s="36"/>
      <c r="J80" s="36"/>
      <c r="K80" s="36" t="str">
        <f t="shared" si="6"/>
        <v>0</v>
      </c>
      <c r="L80" s="38"/>
      <c r="M80" s="39"/>
      <c r="N80" s="35">
        <f t="shared" si="27"/>
        <v>0</v>
      </c>
      <c r="O80" s="35">
        <f t="shared" si="28"/>
        <v>0</v>
      </c>
      <c r="P80" s="38">
        <f t="shared" si="7"/>
        <v>0</v>
      </c>
      <c r="Q80" s="35">
        <f t="shared" si="29"/>
        <v>0</v>
      </c>
      <c r="R80" s="35">
        <f t="shared" si="30"/>
        <v>0</v>
      </c>
      <c r="S80" s="40">
        <f t="shared" si="8"/>
        <v>0</v>
      </c>
      <c r="T80" s="32"/>
    </row>
    <row r="81" ht="15.75" hidden="1" customHeight="1" outlineLevel="1">
      <c r="A81" s="32"/>
      <c r="B81" s="33"/>
      <c r="C81" s="34">
        <f t="shared" si="31"/>
        <v>45364</v>
      </c>
      <c r="D81" s="35"/>
      <c r="E81" s="36"/>
      <c r="F81" s="37" t="str">
        <f t="shared" si="5"/>
        <v>0</v>
      </c>
      <c r="G81" s="35"/>
      <c r="H81" s="36"/>
      <c r="I81" s="36"/>
      <c r="J81" s="36"/>
      <c r="K81" s="36" t="str">
        <f t="shared" si="6"/>
        <v>0</v>
      </c>
      <c r="L81" s="38"/>
      <c r="M81" s="39"/>
      <c r="N81" s="35">
        <f t="shared" si="27"/>
        <v>0</v>
      </c>
      <c r="O81" s="35">
        <f t="shared" si="28"/>
        <v>0</v>
      </c>
      <c r="P81" s="38">
        <f t="shared" si="7"/>
        <v>0</v>
      </c>
      <c r="Q81" s="35">
        <f t="shared" si="29"/>
        <v>0</v>
      </c>
      <c r="R81" s="35">
        <f t="shared" si="30"/>
        <v>0</v>
      </c>
      <c r="S81" s="40">
        <f t="shared" si="8"/>
        <v>0</v>
      </c>
      <c r="T81" s="32"/>
    </row>
    <row r="82" ht="15.75" hidden="1" customHeight="1" outlineLevel="1">
      <c r="A82" s="32"/>
      <c r="B82" s="33"/>
      <c r="C82" s="34">
        <f t="shared" si="31"/>
        <v>45365</v>
      </c>
      <c r="D82" s="35"/>
      <c r="E82" s="36"/>
      <c r="F82" s="37" t="str">
        <f t="shared" si="5"/>
        <v>0</v>
      </c>
      <c r="G82" s="35"/>
      <c r="H82" s="36"/>
      <c r="I82" s="36"/>
      <c r="J82" s="36"/>
      <c r="K82" s="36" t="str">
        <f t="shared" si="6"/>
        <v>0</v>
      </c>
      <c r="L82" s="38"/>
      <c r="M82" s="39"/>
      <c r="N82" s="35">
        <f t="shared" si="27"/>
        <v>0</v>
      </c>
      <c r="O82" s="35">
        <f t="shared" si="28"/>
        <v>0</v>
      </c>
      <c r="P82" s="38">
        <f t="shared" si="7"/>
        <v>0</v>
      </c>
      <c r="Q82" s="35">
        <f t="shared" si="29"/>
        <v>0</v>
      </c>
      <c r="R82" s="35">
        <f t="shared" si="30"/>
        <v>0</v>
      </c>
      <c r="S82" s="40">
        <f t="shared" si="8"/>
        <v>0</v>
      </c>
      <c r="T82" s="32"/>
    </row>
    <row r="83" ht="15.75" hidden="1" customHeight="1" outlineLevel="1">
      <c r="A83" s="32"/>
      <c r="B83" s="33"/>
      <c r="C83" s="34">
        <f t="shared" si="31"/>
        <v>45366</v>
      </c>
      <c r="D83" s="35"/>
      <c r="E83" s="36"/>
      <c r="F83" s="37" t="str">
        <f t="shared" si="5"/>
        <v>0</v>
      </c>
      <c r="G83" s="35"/>
      <c r="H83" s="36"/>
      <c r="I83" s="36"/>
      <c r="J83" s="36"/>
      <c r="K83" s="36" t="str">
        <f t="shared" si="6"/>
        <v>0</v>
      </c>
      <c r="L83" s="38"/>
      <c r="M83" s="39"/>
      <c r="N83" s="35">
        <f t="shared" si="27"/>
        <v>0</v>
      </c>
      <c r="O83" s="35">
        <f t="shared" si="28"/>
        <v>0</v>
      </c>
      <c r="P83" s="38">
        <f t="shared" si="7"/>
        <v>0</v>
      </c>
      <c r="Q83" s="35">
        <f t="shared" si="29"/>
        <v>0</v>
      </c>
      <c r="R83" s="35">
        <f t="shared" si="30"/>
        <v>0</v>
      </c>
      <c r="S83" s="40">
        <f t="shared" si="8"/>
        <v>0</v>
      </c>
      <c r="T83" s="32"/>
    </row>
    <row r="84" ht="15.75" hidden="1" customHeight="1" outlineLevel="1">
      <c r="A84" s="32"/>
      <c r="B84" s="33"/>
      <c r="C84" s="34">
        <f t="shared" si="31"/>
        <v>45367</v>
      </c>
      <c r="D84" s="35"/>
      <c r="E84" s="36"/>
      <c r="F84" s="37" t="str">
        <f t="shared" si="5"/>
        <v>0</v>
      </c>
      <c r="G84" s="35"/>
      <c r="H84" s="36"/>
      <c r="I84" s="36"/>
      <c r="J84" s="36"/>
      <c r="K84" s="36" t="str">
        <f t="shared" si="6"/>
        <v>0</v>
      </c>
      <c r="L84" s="38"/>
      <c r="M84" s="39"/>
      <c r="N84" s="35">
        <f t="shared" si="27"/>
        <v>0</v>
      </c>
      <c r="O84" s="35">
        <f t="shared" si="28"/>
        <v>0</v>
      </c>
      <c r="P84" s="38">
        <f t="shared" si="7"/>
        <v>0</v>
      </c>
      <c r="Q84" s="35">
        <f t="shared" si="29"/>
        <v>0</v>
      </c>
      <c r="R84" s="35">
        <f t="shared" si="30"/>
        <v>0</v>
      </c>
      <c r="S84" s="40">
        <f t="shared" si="8"/>
        <v>0</v>
      </c>
      <c r="T84" s="32"/>
    </row>
    <row r="85" ht="15.75" hidden="1" customHeight="1" outlineLevel="1">
      <c r="A85" s="32"/>
      <c r="B85" s="33"/>
      <c r="C85" s="34">
        <f t="shared" si="31"/>
        <v>45368</v>
      </c>
      <c r="D85" s="35"/>
      <c r="E85" s="36"/>
      <c r="F85" s="37" t="str">
        <f t="shared" si="5"/>
        <v>0</v>
      </c>
      <c r="G85" s="35"/>
      <c r="H85" s="36"/>
      <c r="I85" s="36"/>
      <c r="J85" s="36"/>
      <c r="K85" s="36" t="str">
        <f t="shared" si="6"/>
        <v>0</v>
      </c>
      <c r="L85" s="38"/>
      <c r="M85" s="39"/>
      <c r="N85" s="35">
        <f t="shared" si="27"/>
        <v>0</v>
      </c>
      <c r="O85" s="35">
        <f t="shared" si="28"/>
        <v>0</v>
      </c>
      <c r="P85" s="38">
        <f t="shared" si="7"/>
        <v>0</v>
      </c>
      <c r="Q85" s="35">
        <f t="shared" si="29"/>
        <v>0</v>
      </c>
      <c r="R85" s="35">
        <f t="shared" si="30"/>
        <v>0</v>
      </c>
      <c r="S85" s="40">
        <f t="shared" si="8"/>
        <v>0</v>
      </c>
      <c r="T85" s="32"/>
    </row>
    <row r="86" ht="15.75" hidden="1" customHeight="1" outlineLevel="1">
      <c r="A86" s="32"/>
      <c r="B86" s="33"/>
      <c r="C86" s="34">
        <f t="shared" si="31"/>
        <v>45369</v>
      </c>
      <c r="D86" s="35"/>
      <c r="E86" s="36"/>
      <c r="F86" s="37" t="str">
        <f t="shared" si="5"/>
        <v>0</v>
      </c>
      <c r="G86" s="35"/>
      <c r="H86" s="36"/>
      <c r="I86" s="36"/>
      <c r="J86" s="36"/>
      <c r="K86" s="36" t="str">
        <f t="shared" si="6"/>
        <v>0</v>
      </c>
      <c r="L86" s="38"/>
      <c r="M86" s="39"/>
      <c r="N86" s="35">
        <f t="shared" si="27"/>
        <v>0</v>
      </c>
      <c r="O86" s="35">
        <f t="shared" si="28"/>
        <v>0</v>
      </c>
      <c r="P86" s="38">
        <f t="shared" si="7"/>
        <v>0</v>
      </c>
      <c r="Q86" s="35">
        <f t="shared" si="29"/>
        <v>0</v>
      </c>
      <c r="R86" s="35">
        <f t="shared" si="30"/>
        <v>0</v>
      </c>
      <c r="S86" s="40">
        <f t="shared" si="8"/>
        <v>0</v>
      </c>
      <c r="T86" s="32"/>
    </row>
    <row r="87" ht="15.75" hidden="1" customHeight="1" outlineLevel="1">
      <c r="A87" s="32"/>
      <c r="B87" s="33"/>
      <c r="C87" s="34">
        <f t="shared" si="31"/>
        <v>45370</v>
      </c>
      <c r="D87" s="35"/>
      <c r="E87" s="36"/>
      <c r="F87" s="37" t="str">
        <f t="shared" si="5"/>
        <v>0</v>
      </c>
      <c r="G87" s="35"/>
      <c r="H87" s="36"/>
      <c r="I87" s="36"/>
      <c r="J87" s="36"/>
      <c r="K87" s="36" t="str">
        <f t="shared" si="6"/>
        <v>0</v>
      </c>
      <c r="L87" s="38"/>
      <c r="M87" s="39"/>
      <c r="N87" s="35">
        <f t="shared" si="27"/>
        <v>0</v>
      </c>
      <c r="O87" s="35">
        <f t="shared" si="28"/>
        <v>0</v>
      </c>
      <c r="P87" s="38">
        <f t="shared" si="7"/>
        <v>0</v>
      </c>
      <c r="Q87" s="35">
        <f t="shared" si="29"/>
        <v>0</v>
      </c>
      <c r="R87" s="35">
        <f t="shared" si="30"/>
        <v>0</v>
      </c>
      <c r="S87" s="40">
        <f t="shared" si="8"/>
        <v>0</v>
      </c>
      <c r="T87" s="32"/>
    </row>
    <row r="88" ht="15.75" hidden="1" customHeight="1" outlineLevel="1">
      <c r="A88" s="32"/>
      <c r="B88" s="33"/>
      <c r="C88" s="34">
        <f t="shared" si="31"/>
        <v>45371</v>
      </c>
      <c r="D88" s="35"/>
      <c r="E88" s="36"/>
      <c r="F88" s="37" t="str">
        <f t="shared" si="5"/>
        <v>0</v>
      </c>
      <c r="G88" s="35"/>
      <c r="H88" s="36"/>
      <c r="I88" s="36"/>
      <c r="J88" s="36"/>
      <c r="K88" s="36" t="str">
        <f t="shared" si="6"/>
        <v>0</v>
      </c>
      <c r="L88" s="38"/>
      <c r="M88" s="39"/>
      <c r="N88" s="35">
        <f t="shared" si="27"/>
        <v>0</v>
      </c>
      <c r="O88" s="35">
        <f t="shared" si="28"/>
        <v>0</v>
      </c>
      <c r="P88" s="38">
        <f t="shared" si="7"/>
        <v>0</v>
      </c>
      <c r="Q88" s="35">
        <f t="shared" si="29"/>
        <v>0</v>
      </c>
      <c r="R88" s="35">
        <f t="shared" si="30"/>
        <v>0</v>
      </c>
      <c r="S88" s="40">
        <f t="shared" si="8"/>
        <v>0</v>
      </c>
      <c r="T88" s="32"/>
    </row>
    <row r="89" ht="15.75" hidden="1" customHeight="1" outlineLevel="1">
      <c r="A89" s="32"/>
      <c r="B89" s="33"/>
      <c r="C89" s="34">
        <f t="shared" si="31"/>
        <v>45372</v>
      </c>
      <c r="D89" s="35"/>
      <c r="E89" s="36"/>
      <c r="F89" s="37" t="str">
        <f t="shared" si="5"/>
        <v>0</v>
      </c>
      <c r="G89" s="35"/>
      <c r="H89" s="36"/>
      <c r="I89" s="36"/>
      <c r="J89" s="36"/>
      <c r="K89" s="36" t="str">
        <f t="shared" si="6"/>
        <v>0</v>
      </c>
      <c r="L89" s="38"/>
      <c r="M89" s="39"/>
      <c r="N89" s="35">
        <f t="shared" si="27"/>
        <v>0</v>
      </c>
      <c r="O89" s="35">
        <f t="shared" si="28"/>
        <v>0</v>
      </c>
      <c r="P89" s="38">
        <f t="shared" si="7"/>
        <v>0</v>
      </c>
      <c r="Q89" s="35">
        <f t="shared" si="29"/>
        <v>0</v>
      </c>
      <c r="R89" s="35">
        <f t="shared" si="30"/>
        <v>0</v>
      </c>
      <c r="S89" s="40">
        <f t="shared" si="8"/>
        <v>0</v>
      </c>
      <c r="T89" s="32"/>
    </row>
    <row r="90" ht="15.75" hidden="1" customHeight="1" outlineLevel="1">
      <c r="A90" s="32"/>
      <c r="B90" s="33"/>
      <c r="C90" s="34">
        <f t="shared" si="31"/>
        <v>45373</v>
      </c>
      <c r="D90" s="35"/>
      <c r="E90" s="36"/>
      <c r="F90" s="37" t="str">
        <f t="shared" si="5"/>
        <v>0</v>
      </c>
      <c r="G90" s="35"/>
      <c r="H90" s="36"/>
      <c r="I90" s="36"/>
      <c r="J90" s="36"/>
      <c r="K90" s="36" t="str">
        <f t="shared" si="6"/>
        <v>0</v>
      </c>
      <c r="L90" s="38"/>
      <c r="M90" s="39"/>
      <c r="N90" s="35">
        <f t="shared" si="27"/>
        <v>0</v>
      </c>
      <c r="O90" s="35">
        <f t="shared" si="28"/>
        <v>0</v>
      </c>
      <c r="P90" s="38">
        <f t="shared" si="7"/>
        <v>0</v>
      </c>
      <c r="Q90" s="35">
        <f t="shared" si="29"/>
        <v>0</v>
      </c>
      <c r="R90" s="35">
        <f t="shared" si="30"/>
        <v>0</v>
      </c>
      <c r="S90" s="40">
        <f t="shared" si="8"/>
        <v>0</v>
      </c>
      <c r="T90" s="32"/>
    </row>
    <row r="91" ht="15.75" hidden="1" customHeight="1" outlineLevel="1">
      <c r="A91" s="32"/>
      <c r="B91" s="33"/>
      <c r="C91" s="34">
        <f t="shared" si="31"/>
        <v>45374</v>
      </c>
      <c r="D91" s="35"/>
      <c r="E91" s="36"/>
      <c r="F91" s="37" t="str">
        <f t="shared" si="5"/>
        <v>0</v>
      </c>
      <c r="G91" s="35"/>
      <c r="H91" s="36"/>
      <c r="I91" s="36"/>
      <c r="J91" s="36"/>
      <c r="K91" s="36" t="str">
        <f t="shared" si="6"/>
        <v>0</v>
      </c>
      <c r="L91" s="38"/>
      <c r="M91" s="39"/>
      <c r="N91" s="35">
        <f t="shared" si="27"/>
        <v>0</v>
      </c>
      <c r="O91" s="35">
        <f t="shared" si="28"/>
        <v>0</v>
      </c>
      <c r="P91" s="38">
        <f t="shared" si="7"/>
        <v>0</v>
      </c>
      <c r="Q91" s="35">
        <f t="shared" si="29"/>
        <v>0</v>
      </c>
      <c r="R91" s="35">
        <f t="shared" si="30"/>
        <v>0</v>
      </c>
      <c r="S91" s="40">
        <f t="shared" si="8"/>
        <v>0</v>
      </c>
      <c r="T91" s="32"/>
    </row>
    <row r="92" ht="15.75" hidden="1" customHeight="1" outlineLevel="1">
      <c r="A92" s="32"/>
      <c r="B92" s="33"/>
      <c r="C92" s="34">
        <f t="shared" si="31"/>
        <v>45375</v>
      </c>
      <c r="D92" s="35"/>
      <c r="E92" s="36"/>
      <c r="F92" s="37" t="str">
        <f t="shared" si="5"/>
        <v>0</v>
      </c>
      <c r="G92" s="35"/>
      <c r="H92" s="36"/>
      <c r="I92" s="36"/>
      <c r="J92" s="36"/>
      <c r="K92" s="36" t="str">
        <f t="shared" si="6"/>
        <v>0</v>
      </c>
      <c r="L92" s="38"/>
      <c r="M92" s="39"/>
      <c r="N92" s="35">
        <f t="shared" si="27"/>
        <v>0</v>
      </c>
      <c r="O92" s="35">
        <f t="shared" si="28"/>
        <v>0</v>
      </c>
      <c r="P92" s="38">
        <f t="shared" si="7"/>
        <v>0</v>
      </c>
      <c r="Q92" s="35">
        <f t="shared" si="29"/>
        <v>0</v>
      </c>
      <c r="R92" s="35">
        <f t="shared" si="30"/>
        <v>0</v>
      </c>
      <c r="S92" s="40">
        <f t="shared" si="8"/>
        <v>0</v>
      </c>
      <c r="T92" s="32"/>
    </row>
    <row r="93" ht="15.75" hidden="1" customHeight="1" outlineLevel="1">
      <c r="A93" s="32"/>
      <c r="B93" s="33"/>
      <c r="C93" s="34">
        <f t="shared" si="31"/>
        <v>45376</v>
      </c>
      <c r="D93" s="35"/>
      <c r="E93" s="36"/>
      <c r="F93" s="37" t="str">
        <f t="shared" si="5"/>
        <v>0</v>
      </c>
      <c r="G93" s="35"/>
      <c r="H93" s="36"/>
      <c r="I93" s="36"/>
      <c r="J93" s="36"/>
      <c r="K93" s="36" t="str">
        <f t="shared" si="6"/>
        <v>0</v>
      </c>
      <c r="L93" s="38"/>
      <c r="M93" s="39"/>
      <c r="N93" s="35">
        <f t="shared" si="27"/>
        <v>0</v>
      </c>
      <c r="O93" s="35">
        <f t="shared" si="28"/>
        <v>0</v>
      </c>
      <c r="P93" s="38">
        <f t="shared" si="7"/>
        <v>0</v>
      </c>
      <c r="Q93" s="35">
        <f t="shared" si="29"/>
        <v>0</v>
      </c>
      <c r="R93" s="35">
        <f t="shared" si="30"/>
        <v>0</v>
      </c>
      <c r="S93" s="40">
        <f t="shared" si="8"/>
        <v>0</v>
      </c>
      <c r="T93" s="32"/>
    </row>
    <row r="94" ht="15.75" hidden="1" customHeight="1" outlineLevel="1">
      <c r="A94" s="32"/>
      <c r="B94" s="33"/>
      <c r="C94" s="34">
        <f t="shared" si="31"/>
        <v>45377</v>
      </c>
      <c r="D94" s="35"/>
      <c r="E94" s="36"/>
      <c r="F94" s="37" t="str">
        <f t="shared" si="5"/>
        <v>0</v>
      </c>
      <c r="G94" s="35"/>
      <c r="H94" s="36"/>
      <c r="I94" s="36"/>
      <c r="J94" s="36"/>
      <c r="K94" s="36" t="str">
        <f t="shared" si="6"/>
        <v>0</v>
      </c>
      <c r="L94" s="38"/>
      <c r="M94" s="39"/>
      <c r="N94" s="35">
        <f t="shared" si="27"/>
        <v>0</v>
      </c>
      <c r="O94" s="35">
        <f t="shared" si="28"/>
        <v>0</v>
      </c>
      <c r="P94" s="38">
        <f t="shared" si="7"/>
        <v>0</v>
      </c>
      <c r="Q94" s="35">
        <f t="shared" si="29"/>
        <v>0</v>
      </c>
      <c r="R94" s="35">
        <f t="shared" si="30"/>
        <v>0</v>
      </c>
      <c r="S94" s="40">
        <f t="shared" si="8"/>
        <v>0</v>
      </c>
      <c r="T94" s="32"/>
    </row>
    <row r="95" ht="15.75" hidden="1" customHeight="1" outlineLevel="1">
      <c r="A95" s="32"/>
      <c r="B95" s="33"/>
      <c r="C95" s="34">
        <f t="shared" si="31"/>
        <v>45378</v>
      </c>
      <c r="D95" s="35"/>
      <c r="E95" s="36"/>
      <c r="F95" s="37" t="str">
        <f t="shared" si="5"/>
        <v>0</v>
      </c>
      <c r="G95" s="35"/>
      <c r="H95" s="36"/>
      <c r="I95" s="36"/>
      <c r="J95" s="36"/>
      <c r="K95" s="36" t="str">
        <f t="shared" si="6"/>
        <v>0</v>
      </c>
      <c r="L95" s="38"/>
      <c r="M95" s="39"/>
      <c r="N95" s="35">
        <f t="shared" si="27"/>
        <v>0</v>
      </c>
      <c r="O95" s="35">
        <f t="shared" si="28"/>
        <v>0</v>
      </c>
      <c r="P95" s="38">
        <f t="shared" si="7"/>
        <v>0</v>
      </c>
      <c r="Q95" s="35">
        <f t="shared" si="29"/>
        <v>0</v>
      </c>
      <c r="R95" s="35">
        <f t="shared" si="30"/>
        <v>0</v>
      </c>
      <c r="S95" s="40">
        <f t="shared" si="8"/>
        <v>0</v>
      </c>
      <c r="T95" s="32"/>
    </row>
    <row r="96" ht="15.75" hidden="1" customHeight="1" outlineLevel="1">
      <c r="A96" s="32"/>
      <c r="B96" s="33"/>
      <c r="C96" s="34">
        <f t="shared" si="31"/>
        <v>45379</v>
      </c>
      <c r="D96" s="35"/>
      <c r="E96" s="36"/>
      <c r="F96" s="37" t="str">
        <f t="shared" si="5"/>
        <v>0</v>
      </c>
      <c r="G96" s="35"/>
      <c r="H96" s="36"/>
      <c r="I96" s="36"/>
      <c r="J96" s="36"/>
      <c r="K96" s="36" t="str">
        <f t="shared" si="6"/>
        <v>0</v>
      </c>
      <c r="L96" s="38"/>
      <c r="M96" s="39"/>
      <c r="N96" s="35">
        <f t="shared" si="27"/>
        <v>0</v>
      </c>
      <c r="O96" s="35">
        <f t="shared" si="28"/>
        <v>0</v>
      </c>
      <c r="P96" s="38">
        <f t="shared" si="7"/>
        <v>0</v>
      </c>
      <c r="Q96" s="35">
        <f t="shared" si="29"/>
        <v>0</v>
      </c>
      <c r="R96" s="35">
        <f t="shared" si="30"/>
        <v>0</v>
      </c>
      <c r="S96" s="40">
        <f t="shared" si="8"/>
        <v>0</v>
      </c>
      <c r="T96" s="32"/>
    </row>
    <row r="97" ht="15.75" hidden="1" customHeight="1" outlineLevel="1">
      <c r="A97" s="32"/>
      <c r="B97" s="33"/>
      <c r="C97" s="34">
        <f t="shared" si="31"/>
        <v>45380</v>
      </c>
      <c r="D97" s="35"/>
      <c r="E97" s="36"/>
      <c r="F97" s="37" t="str">
        <f t="shared" si="5"/>
        <v>0</v>
      </c>
      <c r="G97" s="35"/>
      <c r="H97" s="36"/>
      <c r="I97" s="36"/>
      <c r="J97" s="36"/>
      <c r="K97" s="36" t="str">
        <f t="shared" si="6"/>
        <v>0</v>
      </c>
      <c r="L97" s="38"/>
      <c r="M97" s="39"/>
      <c r="N97" s="35">
        <f t="shared" si="27"/>
        <v>0</v>
      </c>
      <c r="O97" s="35">
        <f t="shared" si="28"/>
        <v>0</v>
      </c>
      <c r="P97" s="38">
        <f t="shared" si="7"/>
        <v>0</v>
      </c>
      <c r="Q97" s="35">
        <f t="shared" si="29"/>
        <v>0</v>
      </c>
      <c r="R97" s="35">
        <f t="shared" si="30"/>
        <v>0</v>
      </c>
      <c r="S97" s="40">
        <f t="shared" si="8"/>
        <v>0</v>
      </c>
      <c r="T97" s="32"/>
    </row>
    <row r="98" ht="15.75" hidden="1" customHeight="1" outlineLevel="1">
      <c r="A98" s="32"/>
      <c r="B98" s="33"/>
      <c r="C98" s="34">
        <f t="shared" si="31"/>
        <v>45381</v>
      </c>
      <c r="D98" s="35"/>
      <c r="E98" s="36"/>
      <c r="F98" s="37" t="str">
        <f t="shared" si="5"/>
        <v>0</v>
      </c>
      <c r="G98" s="35"/>
      <c r="H98" s="36"/>
      <c r="I98" s="36"/>
      <c r="J98" s="36"/>
      <c r="K98" s="36" t="str">
        <f t="shared" si="6"/>
        <v>0</v>
      </c>
      <c r="L98" s="38"/>
      <c r="M98" s="39"/>
      <c r="N98" s="35">
        <f t="shared" si="27"/>
        <v>0</v>
      </c>
      <c r="O98" s="35">
        <f t="shared" si="28"/>
        <v>0</v>
      </c>
      <c r="P98" s="38">
        <f t="shared" si="7"/>
        <v>0</v>
      </c>
      <c r="Q98" s="35">
        <f t="shared" si="29"/>
        <v>0</v>
      </c>
      <c r="R98" s="35">
        <f t="shared" si="30"/>
        <v>0</v>
      </c>
      <c r="S98" s="40">
        <f t="shared" si="8"/>
        <v>0</v>
      </c>
      <c r="T98" s="32"/>
    </row>
    <row r="99" ht="15.75" hidden="1" customHeight="1" outlineLevel="1">
      <c r="A99" s="32"/>
      <c r="B99" s="33"/>
      <c r="C99" s="34">
        <f t="shared" si="31"/>
        <v>45382</v>
      </c>
      <c r="D99" s="35"/>
      <c r="E99" s="36"/>
      <c r="F99" s="37" t="str">
        <f t="shared" si="5"/>
        <v>0</v>
      </c>
      <c r="G99" s="35"/>
      <c r="H99" s="36"/>
      <c r="I99" s="36"/>
      <c r="J99" s="36"/>
      <c r="K99" s="36" t="str">
        <f t="shared" si="6"/>
        <v>0</v>
      </c>
      <c r="L99" s="38"/>
      <c r="M99" s="39"/>
      <c r="N99" s="35">
        <f t="shared" si="27"/>
        <v>0</v>
      </c>
      <c r="O99" s="35">
        <f t="shared" si="28"/>
        <v>0</v>
      </c>
      <c r="P99" s="38">
        <f t="shared" si="7"/>
        <v>0</v>
      </c>
      <c r="Q99" s="35">
        <f t="shared" si="29"/>
        <v>0</v>
      </c>
      <c r="R99" s="35">
        <f t="shared" si="30"/>
        <v>0</v>
      </c>
      <c r="S99" s="40">
        <f t="shared" si="8"/>
        <v>0</v>
      </c>
      <c r="T99" s="32"/>
    </row>
    <row r="100" ht="15.75" customHeight="1" collapsed="1">
      <c r="A100" s="41"/>
      <c r="B100" s="42" t="s">
        <v>21</v>
      </c>
      <c r="C100" s="26" t="s">
        <v>18</v>
      </c>
      <c r="D100" s="27">
        <f t="shared" ref="D100:E100" si="32">SUM(D101:D131)</f>
        <v>0</v>
      </c>
      <c r="E100" s="28">
        <f t="shared" si="32"/>
        <v>0</v>
      </c>
      <c r="F100" s="27" t="str">
        <f t="shared" si="5"/>
        <v>0</v>
      </c>
      <c r="G100" s="28" t="str">
        <f>IFERROR(AVERAGE(G101:G131),"0%")</f>
        <v>0%</v>
      </c>
      <c r="H100" s="28">
        <f t="shared" ref="H100:J100" si="33">SUM(H101:H131)</f>
        <v>0</v>
      </c>
      <c r="I100" s="28">
        <f t="shared" si="33"/>
        <v>0</v>
      </c>
      <c r="J100" s="28">
        <f t="shared" si="33"/>
        <v>0</v>
      </c>
      <c r="K100" s="27" t="str">
        <f t="shared" si="6"/>
        <v>0</v>
      </c>
      <c r="L100" s="29" t="str">
        <f>IFERROR(AVERAGE(L101:L131),"0%")</f>
        <v>0%</v>
      </c>
      <c r="M100" s="30">
        <f>SUM(M101:M131)</f>
        <v>0</v>
      </c>
      <c r="N100" s="27">
        <f t="shared" ref="N100:O100" si="34">SUM(N101:N130)</f>
        <v>0</v>
      </c>
      <c r="O100" s="27">
        <f t="shared" si="34"/>
        <v>0</v>
      </c>
      <c r="P100" s="29">
        <f t="shared" si="7"/>
        <v>0</v>
      </c>
      <c r="Q100" s="27">
        <f t="shared" ref="Q100:R100" si="35">SUM(Q101:Q130)</f>
        <v>0</v>
      </c>
      <c r="R100" s="27">
        <f t="shared" si="35"/>
        <v>0</v>
      </c>
      <c r="S100" s="29">
        <f t="shared" si="8"/>
        <v>0</v>
      </c>
      <c r="T100" s="43">
        <f>IFERROR(__xludf.DUMMYFUNCTION("GOOGLEFINANCE(""USDBRL"")"),5.1297999999999995)</f>
        <v>5.1298</v>
      </c>
    </row>
    <row r="101" ht="15.75" hidden="1" customHeight="1" outlineLevel="1">
      <c r="A101" s="44"/>
      <c r="B101" s="45"/>
      <c r="C101" s="46">
        <v>45383.0</v>
      </c>
      <c r="D101" s="35"/>
      <c r="E101" s="36"/>
      <c r="F101" s="37" t="str">
        <f t="shared" si="5"/>
        <v>0</v>
      </c>
      <c r="G101" s="35"/>
      <c r="H101" s="36"/>
      <c r="I101" s="36"/>
      <c r="J101" s="36"/>
      <c r="K101" s="36" t="str">
        <f t="shared" si="6"/>
        <v>0</v>
      </c>
      <c r="L101" s="38"/>
      <c r="M101" s="39"/>
      <c r="N101" s="35">
        <f t="shared" ref="N101:N130" si="36">M101*$A$1</f>
        <v>0</v>
      </c>
      <c r="O101" s="27">
        <f t="shared" ref="O101:O130" si="37">N101-D101</f>
        <v>0</v>
      </c>
      <c r="P101" s="29">
        <f t="shared" si="7"/>
        <v>0</v>
      </c>
      <c r="Q101" s="35">
        <f t="shared" ref="Q101:Q130" si="38">N101*$Q$4</f>
        <v>0</v>
      </c>
      <c r="R101" s="35">
        <f t="shared" ref="R101:R130" si="39">O101-Q101</f>
        <v>0</v>
      </c>
      <c r="S101" s="40">
        <f t="shared" si="8"/>
        <v>0</v>
      </c>
      <c r="T101" s="44"/>
    </row>
    <row r="102" ht="15.75" hidden="1" customHeight="1" outlineLevel="1">
      <c r="A102" s="44"/>
      <c r="B102" s="45"/>
      <c r="C102" s="46">
        <f t="shared" ref="C102:C130" si="40">C101+1</f>
        <v>45384</v>
      </c>
      <c r="D102" s="35"/>
      <c r="E102" s="36"/>
      <c r="F102" s="37" t="str">
        <f t="shared" si="5"/>
        <v>0</v>
      </c>
      <c r="G102" s="35"/>
      <c r="H102" s="36"/>
      <c r="I102" s="36"/>
      <c r="J102" s="36"/>
      <c r="K102" s="36" t="str">
        <f t="shared" si="6"/>
        <v>0</v>
      </c>
      <c r="L102" s="38"/>
      <c r="M102" s="39"/>
      <c r="N102" s="35">
        <f t="shared" si="36"/>
        <v>0</v>
      </c>
      <c r="O102" s="27">
        <f t="shared" si="37"/>
        <v>0</v>
      </c>
      <c r="P102" s="29">
        <f t="shared" si="7"/>
        <v>0</v>
      </c>
      <c r="Q102" s="35">
        <f t="shared" si="38"/>
        <v>0</v>
      </c>
      <c r="R102" s="35">
        <f t="shared" si="39"/>
        <v>0</v>
      </c>
      <c r="S102" s="40">
        <f t="shared" si="8"/>
        <v>0</v>
      </c>
      <c r="T102" s="44"/>
    </row>
    <row r="103" ht="15.75" hidden="1" customHeight="1" outlineLevel="1">
      <c r="A103" s="44"/>
      <c r="B103" s="45"/>
      <c r="C103" s="46">
        <f t="shared" si="40"/>
        <v>45385</v>
      </c>
      <c r="D103" s="35"/>
      <c r="E103" s="36"/>
      <c r="F103" s="37" t="str">
        <f t="shared" si="5"/>
        <v>0</v>
      </c>
      <c r="G103" s="35"/>
      <c r="H103" s="36"/>
      <c r="I103" s="36"/>
      <c r="J103" s="36"/>
      <c r="K103" s="36" t="str">
        <f t="shared" si="6"/>
        <v>0</v>
      </c>
      <c r="L103" s="38"/>
      <c r="M103" s="39"/>
      <c r="N103" s="35">
        <f t="shared" si="36"/>
        <v>0</v>
      </c>
      <c r="O103" s="27">
        <f t="shared" si="37"/>
        <v>0</v>
      </c>
      <c r="P103" s="29">
        <f t="shared" si="7"/>
        <v>0</v>
      </c>
      <c r="Q103" s="35">
        <f t="shared" si="38"/>
        <v>0</v>
      </c>
      <c r="R103" s="35">
        <f t="shared" si="39"/>
        <v>0</v>
      </c>
      <c r="S103" s="40">
        <f t="shared" si="8"/>
        <v>0</v>
      </c>
      <c r="T103" s="44"/>
    </row>
    <row r="104" ht="15.75" hidden="1" customHeight="1" outlineLevel="1">
      <c r="A104" s="44"/>
      <c r="B104" s="45"/>
      <c r="C104" s="46">
        <f t="shared" si="40"/>
        <v>45386</v>
      </c>
      <c r="D104" s="35"/>
      <c r="E104" s="36"/>
      <c r="F104" s="37" t="str">
        <f t="shared" si="5"/>
        <v>0</v>
      </c>
      <c r="G104" s="35"/>
      <c r="H104" s="36"/>
      <c r="I104" s="36"/>
      <c r="J104" s="36"/>
      <c r="K104" s="36" t="str">
        <f t="shared" si="6"/>
        <v>0</v>
      </c>
      <c r="L104" s="38"/>
      <c r="M104" s="39"/>
      <c r="N104" s="35">
        <f t="shared" si="36"/>
        <v>0</v>
      </c>
      <c r="O104" s="27">
        <f t="shared" si="37"/>
        <v>0</v>
      </c>
      <c r="P104" s="29">
        <f t="shared" si="7"/>
        <v>0</v>
      </c>
      <c r="Q104" s="35">
        <f t="shared" si="38"/>
        <v>0</v>
      </c>
      <c r="R104" s="35">
        <f t="shared" si="39"/>
        <v>0</v>
      </c>
      <c r="S104" s="40">
        <f t="shared" si="8"/>
        <v>0</v>
      </c>
      <c r="T104" s="44"/>
    </row>
    <row r="105" ht="15.75" hidden="1" customHeight="1" outlineLevel="1">
      <c r="A105" s="44"/>
      <c r="B105" s="45"/>
      <c r="C105" s="46">
        <f t="shared" si="40"/>
        <v>45387</v>
      </c>
      <c r="D105" s="35"/>
      <c r="E105" s="36"/>
      <c r="F105" s="37" t="str">
        <f t="shared" si="5"/>
        <v>0</v>
      </c>
      <c r="G105" s="35"/>
      <c r="H105" s="36"/>
      <c r="I105" s="36"/>
      <c r="J105" s="36"/>
      <c r="K105" s="36" t="str">
        <f t="shared" si="6"/>
        <v>0</v>
      </c>
      <c r="L105" s="38"/>
      <c r="M105" s="39"/>
      <c r="N105" s="35">
        <f t="shared" si="36"/>
        <v>0</v>
      </c>
      <c r="O105" s="27">
        <f t="shared" si="37"/>
        <v>0</v>
      </c>
      <c r="P105" s="29">
        <f t="shared" si="7"/>
        <v>0</v>
      </c>
      <c r="Q105" s="35">
        <f t="shared" si="38"/>
        <v>0</v>
      </c>
      <c r="R105" s="35">
        <f t="shared" si="39"/>
        <v>0</v>
      </c>
      <c r="S105" s="40">
        <f t="shared" si="8"/>
        <v>0</v>
      </c>
      <c r="T105" s="44"/>
    </row>
    <row r="106" ht="15.75" hidden="1" customHeight="1" outlineLevel="1">
      <c r="A106" s="44"/>
      <c r="B106" s="45"/>
      <c r="C106" s="46">
        <f t="shared" si="40"/>
        <v>45388</v>
      </c>
      <c r="D106" s="35"/>
      <c r="E106" s="36"/>
      <c r="F106" s="37" t="str">
        <f t="shared" si="5"/>
        <v>0</v>
      </c>
      <c r="G106" s="35"/>
      <c r="H106" s="36"/>
      <c r="I106" s="36"/>
      <c r="J106" s="36"/>
      <c r="K106" s="36" t="str">
        <f t="shared" si="6"/>
        <v>0</v>
      </c>
      <c r="L106" s="38"/>
      <c r="M106" s="39"/>
      <c r="N106" s="35">
        <f t="shared" si="36"/>
        <v>0</v>
      </c>
      <c r="O106" s="27">
        <f t="shared" si="37"/>
        <v>0</v>
      </c>
      <c r="P106" s="29">
        <f t="shared" si="7"/>
        <v>0</v>
      </c>
      <c r="Q106" s="35">
        <f t="shared" si="38"/>
        <v>0</v>
      </c>
      <c r="R106" s="35">
        <f t="shared" si="39"/>
        <v>0</v>
      </c>
      <c r="S106" s="40">
        <f t="shared" si="8"/>
        <v>0</v>
      </c>
      <c r="T106" s="44"/>
    </row>
    <row r="107" ht="15.75" hidden="1" customHeight="1" outlineLevel="1">
      <c r="A107" s="44"/>
      <c r="B107" s="45"/>
      <c r="C107" s="46">
        <f t="shared" si="40"/>
        <v>45389</v>
      </c>
      <c r="D107" s="35"/>
      <c r="E107" s="36"/>
      <c r="F107" s="37" t="str">
        <f t="shared" si="5"/>
        <v>0</v>
      </c>
      <c r="G107" s="35"/>
      <c r="H107" s="36"/>
      <c r="I107" s="36"/>
      <c r="J107" s="36"/>
      <c r="K107" s="36" t="str">
        <f t="shared" si="6"/>
        <v>0</v>
      </c>
      <c r="L107" s="38"/>
      <c r="M107" s="39"/>
      <c r="N107" s="35">
        <f t="shared" si="36"/>
        <v>0</v>
      </c>
      <c r="O107" s="27">
        <f t="shared" si="37"/>
        <v>0</v>
      </c>
      <c r="P107" s="29">
        <f t="shared" si="7"/>
        <v>0</v>
      </c>
      <c r="Q107" s="35">
        <f t="shared" si="38"/>
        <v>0</v>
      </c>
      <c r="R107" s="35">
        <f t="shared" si="39"/>
        <v>0</v>
      </c>
      <c r="S107" s="40">
        <f t="shared" si="8"/>
        <v>0</v>
      </c>
      <c r="T107" s="44"/>
    </row>
    <row r="108" ht="15.75" hidden="1" customHeight="1" outlineLevel="1">
      <c r="A108" s="44"/>
      <c r="B108" s="45"/>
      <c r="C108" s="46">
        <f t="shared" si="40"/>
        <v>45390</v>
      </c>
      <c r="D108" s="35"/>
      <c r="E108" s="36"/>
      <c r="F108" s="37" t="str">
        <f t="shared" si="5"/>
        <v>0</v>
      </c>
      <c r="G108" s="35"/>
      <c r="H108" s="36"/>
      <c r="I108" s="36"/>
      <c r="J108" s="36"/>
      <c r="K108" s="36" t="str">
        <f t="shared" si="6"/>
        <v>0</v>
      </c>
      <c r="L108" s="38"/>
      <c r="M108" s="39"/>
      <c r="N108" s="35">
        <f t="shared" si="36"/>
        <v>0</v>
      </c>
      <c r="O108" s="27">
        <f t="shared" si="37"/>
        <v>0</v>
      </c>
      <c r="P108" s="29">
        <f t="shared" si="7"/>
        <v>0</v>
      </c>
      <c r="Q108" s="35">
        <f t="shared" si="38"/>
        <v>0</v>
      </c>
      <c r="R108" s="35">
        <f t="shared" si="39"/>
        <v>0</v>
      </c>
      <c r="S108" s="40">
        <f t="shared" si="8"/>
        <v>0</v>
      </c>
      <c r="T108" s="44"/>
    </row>
    <row r="109" ht="15.75" hidden="1" customHeight="1" outlineLevel="1">
      <c r="A109" s="44"/>
      <c r="B109" s="45"/>
      <c r="C109" s="46">
        <f t="shared" si="40"/>
        <v>45391</v>
      </c>
      <c r="D109" s="35"/>
      <c r="E109" s="36"/>
      <c r="F109" s="37" t="str">
        <f t="shared" si="5"/>
        <v>0</v>
      </c>
      <c r="G109" s="35"/>
      <c r="H109" s="36"/>
      <c r="I109" s="36"/>
      <c r="J109" s="36"/>
      <c r="K109" s="36" t="str">
        <f t="shared" si="6"/>
        <v>0</v>
      </c>
      <c r="L109" s="38"/>
      <c r="M109" s="39"/>
      <c r="N109" s="35">
        <f t="shared" si="36"/>
        <v>0</v>
      </c>
      <c r="O109" s="27">
        <f t="shared" si="37"/>
        <v>0</v>
      </c>
      <c r="P109" s="29">
        <f t="shared" si="7"/>
        <v>0</v>
      </c>
      <c r="Q109" s="35">
        <f t="shared" si="38"/>
        <v>0</v>
      </c>
      <c r="R109" s="35">
        <f t="shared" si="39"/>
        <v>0</v>
      </c>
      <c r="S109" s="40">
        <f t="shared" si="8"/>
        <v>0</v>
      </c>
      <c r="T109" s="44"/>
    </row>
    <row r="110" ht="15.75" hidden="1" customHeight="1" outlineLevel="1">
      <c r="A110" s="44"/>
      <c r="B110" s="45"/>
      <c r="C110" s="46">
        <f t="shared" si="40"/>
        <v>45392</v>
      </c>
      <c r="D110" s="35"/>
      <c r="E110" s="36"/>
      <c r="F110" s="37" t="str">
        <f t="shared" si="5"/>
        <v>0</v>
      </c>
      <c r="G110" s="35"/>
      <c r="H110" s="36"/>
      <c r="I110" s="36"/>
      <c r="J110" s="36"/>
      <c r="K110" s="36" t="str">
        <f t="shared" si="6"/>
        <v>0</v>
      </c>
      <c r="L110" s="38"/>
      <c r="M110" s="39"/>
      <c r="N110" s="35">
        <f t="shared" si="36"/>
        <v>0</v>
      </c>
      <c r="O110" s="27">
        <f t="shared" si="37"/>
        <v>0</v>
      </c>
      <c r="P110" s="29">
        <f t="shared" si="7"/>
        <v>0</v>
      </c>
      <c r="Q110" s="35">
        <f t="shared" si="38"/>
        <v>0</v>
      </c>
      <c r="R110" s="35">
        <f t="shared" si="39"/>
        <v>0</v>
      </c>
      <c r="S110" s="40">
        <f t="shared" si="8"/>
        <v>0</v>
      </c>
      <c r="T110" s="44"/>
    </row>
    <row r="111" ht="15.75" hidden="1" customHeight="1" outlineLevel="1">
      <c r="A111" s="44"/>
      <c r="B111" s="45"/>
      <c r="C111" s="46">
        <f t="shared" si="40"/>
        <v>45393</v>
      </c>
      <c r="D111" s="35"/>
      <c r="E111" s="36"/>
      <c r="F111" s="37" t="str">
        <f t="shared" si="5"/>
        <v>0</v>
      </c>
      <c r="G111" s="35"/>
      <c r="H111" s="36"/>
      <c r="I111" s="36"/>
      <c r="J111" s="36"/>
      <c r="K111" s="36" t="str">
        <f t="shared" si="6"/>
        <v>0</v>
      </c>
      <c r="L111" s="38"/>
      <c r="M111" s="39"/>
      <c r="N111" s="35">
        <f t="shared" si="36"/>
        <v>0</v>
      </c>
      <c r="O111" s="27">
        <f t="shared" si="37"/>
        <v>0</v>
      </c>
      <c r="P111" s="29">
        <f t="shared" si="7"/>
        <v>0</v>
      </c>
      <c r="Q111" s="35">
        <f t="shared" si="38"/>
        <v>0</v>
      </c>
      <c r="R111" s="35">
        <f t="shared" si="39"/>
        <v>0</v>
      </c>
      <c r="S111" s="40">
        <f t="shared" si="8"/>
        <v>0</v>
      </c>
      <c r="T111" s="44"/>
    </row>
    <row r="112" ht="15.75" hidden="1" customHeight="1" outlineLevel="1">
      <c r="A112" s="44"/>
      <c r="B112" s="45"/>
      <c r="C112" s="46">
        <f t="shared" si="40"/>
        <v>45394</v>
      </c>
      <c r="D112" s="35"/>
      <c r="E112" s="36"/>
      <c r="F112" s="37" t="str">
        <f t="shared" si="5"/>
        <v>0</v>
      </c>
      <c r="G112" s="35"/>
      <c r="H112" s="36"/>
      <c r="I112" s="36"/>
      <c r="J112" s="36"/>
      <c r="K112" s="36" t="str">
        <f t="shared" si="6"/>
        <v>0</v>
      </c>
      <c r="L112" s="38"/>
      <c r="M112" s="39"/>
      <c r="N112" s="35">
        <f t="shared" si="36"/>
        <v>0</v>
      </c>
      <c r="O112" s="27">
        <f t="shared" si="37"/>
        <v>0</v>
      </c>
      <c r="P112" s="29">
        <f t="shared" si="7"/>
        <v>0</v>
      </c>
      <c r="Q112" s="35">
        <f t="shared" si="38"/>
        <v>0</v>
      </c>
      <c r="R112" s="35">
        <f t="shared" si="39"/>
        <v>0</v>
      </c>
      <c r="S112" s="40">
        <f t="shared" si="8"/>
        <v>0</v>
      </c>
      <c r="T112" s="44"/>
    </row>
    <row r="113" ht="15.75" hidden="1" customHeight="1" outlineLevel="1">
      <c r="A113" s="44"/>
      <c r="B113" s="45"/>
      <c r="C113" s="46">
        <f t="shared" si="40"/>
        <v>45395</v>
      </c>
      <c r="D113" s="35"/>
      <c r="E113" s="36"/>
      <c r="F113" s="37" t="str">
        <f t="shared" si="5"/>
        <v>0</v>
      </c>
      <c r="G113" s="35"/>
      <c r="H113" s="36"/>
      <c r="I113" s="36"/>
      <c r="J113" s="36"/>
      <c r="K113" s="36" t="str">
        <f t="shared" si="6"/>
        <v>0</v>
      </c>
      <c r="L113" s="38"/>
      <c r="M113" s="39"/>
      <c r="N113" s="35">
        <f t="shared" si="36"/>
        <v>0</v>
      </c>
      <c r="O113" s="27">
        <f t="shared" si="37"/>
        <v>0</v>
      </c>
      <c r="P113" s="29">
        <f t="shared" si="7"/>
        <v>0</v>
      </c>
      <c r="Q113" s="35">
        <f t="shared" si="38"/>
        <v>0</v>
      </c>
      <c r="R113" s="35">
        <f t="shared" si="39"/>
        <v>0</v>
      </c>
      <c r="S113" s="40">
        <f t="shared" si="8"/>
        <v>0</v>
      </c>
      <c r="T113" s="44"/>
    </row>
    <row r="114" ht="15.75" hidden="1" customHeight="1" outlineLevel="1">
      <c r="A114" s="44"/>
      <c r="B114" s="45"/>
      <c r="C114" s="46">
        <f t="shared" si="40"/>
        <v>45396</v>
      </c>
      <c r="D114" s="35"/>
      <c r="E114" s="36"/>
      <c r="F114" s="37" t="str">
        <f t="shared" si="5"/>
        <v>0</v>
      </c>
      <c r="G114" s="35"/>
      <c r="H114" s="36"/>
      <c r="I114" s="36"/>
      <c r="J114" s="36"/>
      <c r="K114" s="36" t="str">
        <f t="shared" si="6"/>
        <v>0</v>
      </c>
      <c r="L114" s="38"/>
      <c r="M114" s="39"/>
      <c r="N114" s="35">
        <f t="shared" si="36"/>
        <v>0</v>
      </c>
      <c r="O114" s="27">
        <f t="shared" si="37"/>
        <v>0</v>
      </c>
      <c r="P114" s="29">
        <f t="shared" si="7"/>
        <v>0</v>
      </c>
      <c r="Q114" s="35">
        <f t="shared" si="38"/>
        <v>0</v>
      </c>
      <c r="R114" s="35">
        <f t="shared" si="39"/>
        <v>0</v>
      </c>
      <c r="S114" s="40">
        <f t="shared" si="8"/>
        <v>0</v>
      </c>
      <c r="T114" s="44"/>
    </row>
    <row r="115" ht="15.75" hidden="1" customHeight="1" outlineLevel="1">
      <c r="A115" s="44"/>
      <c r="B115" s="45"/>
      <c r="C115" s="46">
        <f t="shared" si="40"/>
        <v>45397</v>
      </c>
      <c r="D115" s="35"/>
      <c r="E115" s="36"/>
      <c r="F115" s="37" t="str">
        <f t="shared" si="5"/>
        <v>0</v>
      </c>
      <c r="G115" s="35"/>
      <c r="H115" s="36"/>
      <c r="I115" s="36"/>
      <c r="J115" s="36"/>
      <c r="K115" s="36" t="str">
        <f t="shared" si="6"/>
        <v>0</v>
      </c>
      <c r="L115" s="38"/>
      <c r="M115" s="39"/>
      <c r="N115" s="35">
        <f t="shared" si="36"/>
        <v>0</v>
      </c>
      <c r="O115" s="27">
        <f t="shared" si="37"/>
        <v>0</v>
      </c>
      <c r="P115" s="29">
        <f t="shared" si="7"/>
        <v>0</v>
      </c>
      <c r="Q115" s="35">
        <f t="shared" si="38"/>
        <v>0</v>
      </c>
      <c r="R115" s="35">
        <f t="shared" si="39"/>
        <v>0</v>
      </c>
      <c r="S115" s="40">
        <f t="shared" si="8"/>
        <v>0</v>
      </c>
      <c r="T115" s="44"/>
    </row>
    <row r="116" ht="15.75" hidden="1" customHeight="1" outlineLevel="1">
      <c r="A116" s="44"/>
      <c r="B116" s="45"/>
      <c r="C116" s="46">
        <f t="shared" si="40"/>
        <v>45398</v>
      </c>
      <c r="D116" s="35"/>
      <c r="E116" s="36"/>
      <c r="F116" s="37" t="str">
        <f t="shared" si="5"/>
        <v>0</v>
      </c>
      <c r="G116" s="35"/>
      <c r="H116" s="36"/>
      <c r="I116" s="36"/>
      <c r="J116" s="36"/>
      <c r="K116" s="36" t="str">
        <f t="shared" si="6"/>
        <v>0</v>
      </c>
      <c r="L116" s="38"/>
      <c r="M116" s="39"/>
      <c r="N116" s="35">
        <f t="shared" si="36"/>
        <v>0</v>
      </c>
      <c r="O116" s="27">
        <f t="shared" si="37"/>
        <v>0</v>
      </c>
      <c r="P116" s="29">
        <f t="shared" si="7"/>
        <v>0</v>
      </c>
      <c r="Q116" s="35">
        <f t="shared" si="38"/>
        <v>0</v>
      </c>
      <c r="R116" s="35">
        <f t="shared" si="39"/>
        <v>0</v>
      </c>
      <c r="S116" s="40">
        <f t="shared" si="8"/>
        <v>0</v>
      </c>
      <c r="T116" s="44"/>
    </row>
    <row r="117" ht="15.75" hidden="1" customHeight="1" outlineLevel="1">
      <c r="A117" s="44"/>
      <c r="B117" s="45"/>
      <c r="C117" s="46">
        <f t="shared" si="40"/>
        <v>45399</v>
      </c>
      <c r="D117" s="35"/>
      <c r="E117" s="36"/>
      <c r="F117" s="37" t="str">
        <f t="shared" si="5"/>
        <v>0</v>
      </c>
      <c r="G117" s="35"/>
      <c r="H117" s="36"/>
      <c r="I117" s="36"/>
      <c r="J117" s="36"/>
      <c r="K117" s="36" t="str">
        <f t="shared" si="6"/>
        <v>0</v>
      </c>
      <c r="L117" s="38"/>
      <c r="M117" s="39"/>
      <c r="N117" s="35">
        <f t="shared" si="36"/>
        <v>0</v>
      </c>
      <c r="O117" s="27">
        <f t="shared" si="37"/>
        <v>0</v>
      </c>
      <c r="P117" s="29">
        <f t="shared" si="7"/>
        <v>0</v>
      </c>
      <c r="Q117" s="35">
        <f t="shared" si="38"/>
        <v>0</v>
      </c>
      <c r="R117" s="35">
        <f t="shared" si="39"/>
        <v>0</v>
      </c>
      <c r="S117" s="40">
        <f t="shared" si="8"/>
        <v>0</v>
      </c>
      <c r="T117" s="44"/>
    </row>
    <row r="118" ht="15.75" hidden="1" customHeight="1" outlineLevel="1">
      <c r="A118" s="44"/>
      <c r="B118" s="45"/>
      <c r="C118" s="46">
        <f t="shared" si="40"/>
        <v>45400</v>
      </c>
      <c r="D118" s="35"/>
      <c r="E118" s="36"/>
      <c r="F118" s="37" t="str">
        <f t="shared" si="5"/>
        <v>0</v>
      </c>
      <c r="G118" s="35"/>
      <c r="H118" s="36"/>
      <c r="I118" s="36"/>
      <c r="J118" s="36"/>
      <c r="K118" s="36" t="str">
        <f t="shared" si="6"/>
        <v>0</v>
      </c>
      <c r="L118" s="38"/>
      <c r="M118" s="39"/>
      <c r="N118" s="35">
        <f t="shared" si="36"/>
        <v>0</v>
      </c>
      <c r="O118" s="27">
        <f t="shared" si="37"/>
        <v>0</v>
      </c>
      <c r="P118" s="29">
        <f t="shared" si="7"/>
        <v>0</v>
      </c>
      <c r="Q118" s="35">
        <f t="shared" si="38"/>
        <v>0</v>
      </c>
      <c r="R118" s="35">
        <f t="shared" si="39"/>
        <v>0</v>
      </c>
      <c r="S118" s="40">
        <f t="shared" si="8"/>
        <v>0</v>
      </c>
      <c r="T118" s="44"/>
    </row>
    <row r="119" ht="15.75" hidden="1" customHeight="1" outlineLevel="1">
      <c r="A119" s="44"/>
      <c r="B119" s="45"/>
      <c r="C119" s="46">
        <f t="shared" si="40"/>
        <v>45401</v>
      </c>
      <c r="D119" s="35"/>
      <c r="E119" s="36"/>
      <c r="F119" s="37" t="str">
        <f t="shared" si="5"/>
        <v>0</v>
      </c>
      <c r="G119" s="35"/>
      <c r="H119" s="36"/>
      <c r="I119" s="36"/>
      <c r="J119" s="36"/>
      <c r="K119" s="36" t="str">
        <f t="shared" si="6"/>
        <v>0</v>
      </c>
      <c r="L119" s="38"/>
      <c r="M119" s="39"/>
      <c r="N119" s="35">
        <f t="shared" si="36"/>
        <v>0</v>
      </c>
      <c r="O119" s="27">
        <f t="shared" si="37"/>
        <v>0</v>
      </c>
      <c r="P119" s="29">
        <f t="shared" si="7"/>
        <v>0</v>
      </c>
      <c r="Q119" s="35">
        <f t="shared" si="38"/>
        <v>0</v>
      </c>
      <c r="R119" s="35">
        <f t="shared" si="39"/>
        <v>0</v>
      </c>
      <c r="S119" s="40">
        <f t="shared" si="8"/>
        <v>0</v>
      </c>
      <c r="T119" s="44"/>
    </row>
    <row r="120" ht="15.75" hidden="1" customHeight="1" outlineLevel="1">
      <c r="A120" s="44"/>
      <c r="B120" s="45"/>
      <c r="C120" s="46">
        <f t="shared" si="40"/>
        <v>45402</v>
      </c>
      <c r="D120" s="35"/>
      <c r="E120" s="36"/>
      <c r="F120" s="37" t="str">
        <f t="shared" si="5"/>
        <v>0</v>
      </c>
      <c r="G120" s="35"/>
      <c r="H120" s="36"/>
      <c r="I120" s="36"/>
      <c r="J120" s="36"/>
      <c r="K120" s="36" t="str">
        <f t="shared" si="6"/>
        <v>0</v>
      </c>
      <c r="L120" s="38"/>
      <c r="M120" s="39"/>
      <c r="N120" s="35">
        <f t="shared" si="36"/>
        <v>0</v>
      </c>
      <c r="O120" s="27">
        <f t="shared" si="37"/>
        <v>0</v>
      </c>
      <c r="P120" s="29">
        <f t="shared" si="7"/>
        <v>0</v>
      </c>
      <c r="Q120" s="35">
        <f t="shared" si="38"/>
        <v>0</v>
      </c>
      <c r="R120" s="35">
        <f t="shared" si="39"/>
        <v>0</v>
      </c>
      <c r="S120" s="40">
        <f t="shared" si="8"/>
        <v>0</v>
      </c>
      <c r="T120" s="44"/>
    </row>
    <row r="121" ht="15.75" hidden="1" customHeight="1" outlineLevel="1">
      <c r="A121" s="44"/>
      <c r="B121" s="45"/>
      <c r="C121" s="46">
        <f t="shared" si="40"/>
        <v>45403</v>
      </c>
      <c r="D121" s="35"/>
      <c r="E121" s="36"/>
      <c r="F121" s="37" t="str">
        <f t="shared" si="5"/>
        <v>0</v>
      </c>
      <c r="G121" s="35"/>
      <c r="H121" s="36"/>
      <c r="I121" s="36"/>
      <c r="J121" s="36"/>
      <c r="K121" s="36" t="str">
        <f t="shared" si="6"/>
        <v>0</v>
      </c>
      <c r="L121" s="38"/>
      <c r="M121" s="39"/>
      <c r="N121" s="35">
        <f t="shared" si="36"/>
        <v>0</v>
      </c>
      <c r="O121" s="27">
        <f t="shared" si="37"/>
        <v>0</v>
      </c>
      <c r="P121" s="29">
        <f t="shared" si="7"/>
        <v>0</v>
      </c>
      <c r="Q121" s="35">
        <f t="shared" si="38"/>
        <v>0</v>
      </c>
      <c r="R121" s="35">
        <f t="shared" si="39"/>
        <v>0</v>
      </c>
      <c r="S121" s="40">
        <f t="shared" si="8"/>
        <v>0</v>
      </c>
      <c r="T121" s="44"/>
    </row>
    <row r="122" ht="15.75" hidden="1" customHeight="1" outlineLevel="1">
      <c r="A122" s="44"/>
      <c r="B122" s="45"/>
      <c r="C122" s="46">
        <f t="shared" si="40"/>
        <v>45404</v>
      </c>
      <c r="D122" s="35"/>
      <c r="E122" s="36"/>
      <c r="F122" s="37" t="str">
        <f t="shared" si="5"/>
        <v>0</v>
      </c>
      <c r="G122" s="35"/>
      <c r="H122" s="36"/>
      <c r="I122" s="36"/>
      <c r="J122" s="36"/>
      <c r="K122" s="36" t="str">
        <f t="shared" si="6"/>
        <v>0</v>
      </c>
      <c r="L122" s="38"/>
      <c r="M122" s="39"/>
      <c r="N122" s="35">
        <f t="shared" si="36"/>
        <v>0</v>
      </c>
      <c r="O122" s="27">
        <f t="shared" si="37"/>
        <v>0</v>
      </c>
      <c r="P122" s="29">
        <f t="shared" si="7"/>
        <v>0</v>
      </c>
      <c r="Q122" s="35">
        <f t="shared" si="38"/>
        <v>0</v>
      </c>
      <c r="R122" s="35">
        <f t="shared" si="39"/>
        <v>0</v>
      </c>
      <c r="S122" s="40">
        <f t="shared" si="8"/>
        <v>0</v>
      </c>
      <c r="T122" s="44"/>
    </row>
    <row r="123" ht="15.75" hidden="1" customHeight="1" outlineLevel="1">
      <c r="A123" s="44"/>
      <c r="B123" s="45"/>
      <c r="C123" s="46">
        <f t="shared" si="40"/>
        <v>45405</v>
      </c>
      <c r="D123" s="35"/>
      <c r="E123" s="36"/>
      <c r="F123" s="37" t="str">
        <f t="shared" si="5"/>
        <v>0</v>
      </c>
      <c r="G123" s="35"/>
      <c r="H123" s="36"/>
      <c r="I123" s="36"/>
      <c r="J123" s="36"/>
      <c r="K123" s="36" t="str">
        <f t="shared" si="6"/>
        <v>0</v>
      </c>
      <c r="L123" s="38"/>
      <c r="M123" s="39"/>
      <c r="N123" s="35">
        <f t="shared" si="36"/>
        <v>0</v>
      </c>
      <c r="O123" s="27">
        <f t="shared" si="37"/>
        <v>0</v>
      </c>
      <c r="P123" s="29">
        <f t="shared" si="7"/>
        <v>0</v>
      </c>
      <c r="Q123" s="35">
        <f t="shared" si="38"/>
        <v>0</v>
      </c>
      <c r="R123" s="35">
        <f t="shared" si="39"/>
        <v>0</v>
      </c>
      <c r="S123" s="40">
        <f t="shared" si="8"/>
        <v>0</v>
      </c>
      <c r="T123" s="44"/>
    </row>
    <row r="124" ht="15.75" hidden="1" customHeight="1" outlineLevel="1">
      <c r="A124" s="44"/>
      <c r="B124" s="45"/>
      <c r="C124" s="46">
        <f t="shared" si="40"/>
        <v>45406</v>
      </c>
      <c r="D124" s="35"/>
      <c r="E124" s="36"/>
      <c r="F124" s="37" t="str">
        <f t="shared" si="5"/>
        <v>0</v>
      </c>
      <c r="G124" s="35"/>
      <c r="H124" s="36"/>
      <c r="I124" s="36"/>
      <c r="J124" s="36"/>
      <c r="K124" s="36" t="str">
        <f t="shared" si="6"/>
        <v>0</v>
      </c>
      <c r="L124" s="38"/>
      <c r="M124" s="39"/>
      <c r="N124" s="35">
        <f t="shared" si="36"/>
        <v>0</v>
      </c>
      <c r="O124" s="27">
        <f t="shared" si="37"/>
        <v>0</v>
      </c>
      <c r="P124" s="29">
        <f t="shared" si="7"/>
        <v>0</v>
      </c>
      <c r="Q124" s="35">
        <f t="shared" si="38"/>
        <v>0</v>
      </c>
      <c r="R124" s="35">
        <f t="shared" si="39"/>
        <v>0</v>
      </c>
      <c r="S124" s="40">
        <f t="shared" si="8"/>
        <v>0</v>
      </c>
      <c r="T124" s="44"/>
    </row>
    <row r="125" ht="15.75" hidden="1" customHeight="1" outlineLevel="1">
      <c r="A125" s="44"/>
      <c r="B125" s="45"/>
      <c r="C125" s="46">
        <f t="shared" si="40"/>
        <v>45407</v>
      </c>
      <c r="D125" s="35"/>
      <c r="E125" s="36"/>
      <c r="F125" s="37" t="str">
        <f t="shared" si="5"/>
        <v>0</v>
      </c>
      <c r="G125" s="35"/>
      <c r="H125" s="36"/>
      <c r="I125" s="36"/>
      <c r="J125" s="36"/>
      <c r="K125" s="36" t="str">
        <f t="shared" si="6"/>
        <v>0</v>
      </c>
      <c r="L125" s="38"/>
      <c r="M125" s="39"/>
      <c r="N125" s="35">
        <f t="shared" si="36"/>
        <v>0</v>
      </c>
      <c r="O125" s="27">
        <f t="shared" si="37"/>
        <v>0</v>
      </c>
      <c r="P125" s="29">
        <f t="shared" si="7"/>
        <v>0</v>
      </c>
      <c r="Q125" s="35">
        <f t="shared" si="38"/>
        <v>0</v>
      </c>
      <c r="R125" s="35">
        <f t="shared" si="39"/>
        <v>0</v>
      </c>
      <c r="S125" s="40">
        <f t="shared" si="8"/>
        <v>0</v>
      </c>
      <c r="T125" s="44"/>
    </row>
    <row r="126" ht="15.75" hidden="1" customHeight="1" outlineLevel="1">
      <c r="A126" s="44"/>
      <c r="B126" s="45"/>
      <c r="C126" s="46">
        <f t="shared" si="40"/>
        <v>45408</v>
      </c>
      <c r="D126" s="35"/>
      <c r="E126" s="36"/>
      <c r="F126" s="37" t="str">
        <f t="shared" si="5"/>
        <v>0</v>
      </c>
      <c r="G126" s="35"/>
      <c r="H126" s="36"/>
      <c r="I126" s="36"/>
      <c r="J126" s="36"/>
      <c r="K126" s="36" t="str">
        <f t="shared" si="6"/>
        <v>0</v>
      </c>
      <c r="L126" s="38"/>
      <c r="M126" s="39"/>
      <c r="N126" s="35">
        <f t="shared" si="36"/>
        <v>0</v>
      </c>
      <c r="O126" s="27">
        <f t="shared" si="37"/>
        <v>0</v>
      </c>
      <c r="P126" s="29">
        <f t="shared" si="7"/>
        <v>0</v>
      </c>
      <c r="Q126" s="35">
        <f t="shared" si="38"/>
        <v>0</v>
      </c>
      <c r="R126" s="35">
        <f t="shared" si="39"/>
        <v>0</v>
      </c>
      <c r="S126" s="40">
        <f t="shared" si="8"/>
        <v>0</v>
      </c>
      <c r="T126" s="44"/>
    </row>
    <row r="127" ht="15.75" hidden="1" customHeight="1" outlineLevel="1">
      <c r="A127" s="44"/>
      <c r="B127" s="45"/>
      <c r="C127" s="46">
        <f t="shared" si="40"/>
        <v>45409</v>
      </c>
      <c r="D127" s="35"/>
      <c r="E127" s="36"/>
      <c r="F127" s="37" t="str">
        <f t="shared" si="5"/>
        <v>0</v>
      </c>
      <c r="G127" s="35"/>
      <c r="H127" s="36"/>
      <c r="I127" s="36"/>
      <c r="J127" s="36"/>
      <c r="K127" s="36" t="str">
        <f t="shared" si="6"/>
        <v>0</v>
      </c>
      <c r="L127" s="38"/>
      <c r="M127" s="39"/>
      <c r="N127" s="35">
        <f t="shared" si="36"/>
        <v>0</v>
      </c>
      <c r="O127" s="27">
        <f t="shared" si="37"/>
        <v>0</v>
      </c>
      <c r="P127" s="29">
        <f t="shared" si="7"/>
        <v>0</v>
      </c>
      <c r="Q127" s="35">
        <f t="shared" si="38"/>
        <v>0</v>
      </c>
      <c r="R127" s="35">
        <f t="shared" si="39"/>
        <v>0</v>
      </c>
      <c r="S127" s="40">
        <f t="shared" si="8"/>
        <v>0</v>
      </c>
      <c r="T127" s="44"/>
    </row>
    <row r="128" ht="15.75" hidden="1" customHeight="1" outlineLevel="1">
      <c r="A128" s="44"/>
      <c r="B128" s="45"/>
      <c r="C128" s="46">
        <f t="shared" si="40"/>
        <v>45410</v>
      </c>
      <c r="D128" s="35"/>
      <c r="E128" s="36"/>
      <c r="F128" s="37" t="str">
        <f t="shared" si="5"/>
        <v>0</v>
      </c>
      <c r="G128" s="35"/>
      <c r="H128" s="36"/>
      <c r="I128" s="36"/>
      <c r="J128" s="36"/>
      <c r="K128" s="36" t="str">
        <f t="shared" si="6"/>
        <v>0</v>
      </c>
      <c r="L128" s="38"/>
      <c r="M128" s="39"/>
      <c r="N128" s="35">
        <f t="shared" si="36"/>
        <v>0</v>
      </c>
      <c r="O128" s="27">
        <f t="shared" si="37"/>
        <v>0</v>
      </c>
      <c r="P128" s="29">
        <f t="shared" si="7"/>
        <v>0</v>
      </c>
      <c r="Q128" s="35">
        <f t="shared" si="38"/>
        <v>0</v>
      </c>
      <c r="R128" s="35">
        <f t="shared" si="39"/>
        <v>0</v>
      </c>
      <c r="S128" s="40">
        <f t="shared" si="8"/>
        <v>0</v>
      </c>
      <c r="T128" s="44"/>
    </row>
    <row r="129" ht="15.75" hidden="1" customHeight="1" outlineLevel="1">
      <c r="A129" s="44"/>
      <c r="B129" s="45"/>
      <c r="C129" s="46">
        <f t="shared" si="40"/>
        <v>45411</v>
      </c>
      <c r="D129" s="35"/>
      <c r="E129" s="36"/>
      <c r="F129" s="37" t="str">
        <f t="shared" si="5"/>
        <v>0</v>
      </c>
      <c r="G129" s="35"/>
      <c r="H129" s="36"/>
      <c r="I129" s="36"/>
      <c r="J129" s="36"/>
      <c r="K129" s="36" t="str">
        <f t="shared" si="6"/>
        <v>0</v>
      </c>
      <c r="L129" s="38"/>
      <c r="M129" s="39"/>
      <c r="N129" s="35">
        <f t="shared" si="36"/>
        <v>0</v>
      </c>
      <c r="O129" s="27">
        <f t="shared" si="37"/>
        <v>0</v>
      </c>
      <c r="P129" s="29">
        <f t="shared" si="7"/>
        <v>0</v>
      </c>
      <c r="Q129" s="35">
        <f t="shared" si="38"/>
        <v>0</v>
      </c>
      <c r="R129" s="35">
        <f t="shared" si="39"/>
        <v>0</v>
      </c>
      <c r="S129" s="40">
        <f t="shared" si="8"/>
        <v>0</v>
      </c>
      <c r="T129" s="44"/>
    </row>
    <row r="130" ht="15.75" hidden="1" customHeight="1" outlineLevel="1">
      <c r="A130" s="44"/>
      <c r="B130" s="45"/>
      <c r="C130" s="46">
        <f t="shared" si="40"/>
        <v>45412</v>
      </c>
      <c r="D130" s="35"/>
      <c r="E130" s="36"/>
      <c r="F130" s="37" t="str">
        <f t="shared" si="5"/>
        <v>0</v>
      </c>
      <c r="G130" s="35"/>
      <c r="H130" s="36"/>
      <c r="I130" s="36"/>
      <c r="J130" s="36"/>
      <c r="K130" s="36" t="str">
        <f t="shared" si="6"/>
        <v>0</v>
      </c>
      <c r="L130" s="38"/>
      <c r="M130" s="39"/>
      <c r="N130" s="35">
        <f t="shared" si="36"/>
        <v>0</v>
      </c>
      <c r="O130" s="27">
        <f t="shared" si="37"/>
        <v>0</v>
      </c>
      <c r="P130" s="29">
        <f t="shared" si="7"/>
        <v>0</v>
      </c>
      <c r="Q130" s="35">
        <f t="shared" si="38"/>
        <v>0</v>
      </c>
      <c r="R130" s="35">
        <f t="shared" si="39"/>
        <v>0</v>
      </c>
      <c r="S130" s="40">
        <f t="shared" si="8"/>
        <v>0</v>
      </c>
      <c r="T130" s="44"/>
    </row>
    <row r="131" ht="15.75" customHeight="1" collapsed="1">
      <c r="A131" s="11"/>
      <c r="B131" s="2" t="s">
        <v>22</v>
      </c>
      <c r="C131" s="26" t="s">
        <v>18</v>
      </c>
      <c r="D131" s="27">
        <f t="shared" ref="D131:E131" si="41">SUM(D132:D162)</f>
        <v>0</v>
      </c>
      <c r="E131" s="28">
        <f t="shared" si="41"/>
        <v>0</v>
      </c>
      <c r="F131" s="27" t="str">
        <f t="shared" si="5"/>
        <v>0</v>
      </c>
      <c r="G131" s="28" t="str">
        <f>IFERROR(AVERAGE(G132:G162),"0%")</f>
        <v>0%</v>
      </c>
      <c r="H131" s="28">
        <f t="shared" ref="H131:J131" si="42">SUM(H132:H162)</f>
        <v>0</v>
      </c>
      <c r="I131" s="28">
        <f t="shared" si="42"/>
        <v>0</v>
      </c>
      <c r="J131" s="28">
        <f t="shared" si="42"/>
        <v>0</v>
      </c>
      <c r="K131" s="27" t="str">
        <f t="shared" si="6"/>
        <v>0</v>
      </c>
      <c r="L131" s="29" t="str">
        <f>IFERROR(AVERAGE(L132:L162),"0%")</f>
        <v>0%</v>
      </c>
      <c r="M131" s="30">
        <f t="shared" ref="M131:O131" si="43">SUM(M132:M162)</f>
        <v>0</v>
      </c>
      <c r="N131" s="27">
        <f t="shared" si="43"/>
        <v>0</v>
      </c>
      <c r="O131" s="27">
        <f t="shared" si="43"/>
        <v>0</v>
      </c>
      <c r="P131" s="29">
        <f t="shared" si="7"/>
        <v>0</v>
      </c>
      <c r="Q131" s="27">
        <f t="shared" ref="Q131:R131" si="44">SUM(Q132:Q162)</f>
        <v>0</v>
      </c>
      <c r="R131" s="27">
        <f t="shared" si="44"/>
        <v>0</v>
      </c>
      <c r="S131" s="29">
        <f t="shared" si="8"/>
        <v>0</v>
      </c>
      <c r="T131" s="31">
        <f>IFERROR(__xludf.DUMMYFUNCTION("GOOGLEFINANCE(""USDBRL"")"),5.1297999999999995)</f>
        <v>5.1298</v>
      </c>
    </row>
    <row r="132" ht="15.75" hidden="1" customHeight="1" outlineLevel="1">
      <c r="A132" s="32"/>
      <c r="B132" s="33"/>
      <c r="C132" s="34">
        <v>45413.0</v>
      </c>
      <c r="D132" s="35"/>
      <c r="E132" s="36"/>
      <c r="F132" s="37" t="str">
        <f t="shared" si="5"/>
        <v>0</v>
      </c>
      <c r="G132" s="35"/>
      <c r="H132" s="36"/>
      <c r="I132" s="36"/>
      <c r="J132" s="36"/>
      <c r="K132" s="36" t="str">
        <f t="shared" si="6"/>
        <v>0</v>
      </c>
      <c r="L132" s="38"/>
      <c r="M132" s="39"/>
      <c r="N132" s="35">
        <f t="shared" ref="N132:N162" si="45">M132*$A$1</f>
        <v>0</v>
      </c>
      <c r="O132" s="27">
        <f t="shared" ref="O132:O162" si="46">N132-D132</f>
        <v>0</v>
      </c>
      <c r="P132" s="29">
        <f t="shared" si="7"/>
        <v>0</v>
      </c>
      <c r="Q132" s="35">
        <f t="shared" ref="Q132:Q162" si="47">N132*$Q$4</f>
        <v>0</v>
      </c>
      <c r="R132" s="35">
        <f t="shared" ref="R132:R162" si="48">O132-Q132</f>
        <v>0</v>
      </c>
      <c r="S132" s="40">
        <f t="shared" si="8"/>
        <v>0</v>
      </c>
      <c r="T132" s="32"/>
    </row>
    <row r="133" ht="15.75" hidden="1" customHeight="1" outlineLevel="1">
      <c r="A133" s="32"/>
      <c r="B133" s="33"/>
      <c r="C133" s="46">
        <f>C132+1</f>
        <v>45414</v>
      </c>
      <c r="D133" s="35"/>
      <c r="E133" s="36"/>
      <c r="F133" s="37" t="str">
        <f t="shared" si="5"/>
        <v>0</v>
      </c>
      <c r="G133" s="35"/>
      <c r="H133" s="36"/>
      <c r="I133" s="36"/>
      <c r="J133" s="36"/>
      <c r="K133" s="36" t="str">
        <f t="shared" si="6"/>
        <v>0</v>
      </c>
      <c r="L133" s="38"/>
      <c r="M133" s="39"/>
      <c r="N133" s="35">
        <f t="shared" si="45"/>
        <v>0</v>
      </c>
      <c r="O133" s="27">
        <f t="shared" si="46"/>
        <v>0</v>
      </c>
      <c r="P133" s="29">
        <f t="shared" si="7"/>
        <v>0</v>
      </c>
      <c r="Q133" s="35">
        <f t="shared" si="47"/>
        <v>0</v>
      </c>
      <c r="R133" s="35">
        <f t="shared" si="48"/>
        <v>0</v>
      </c>
      <c r="S133" s="40">
        <f t="shared" si="8"/>
        <v>0</v>
      </c>
      <c r="T133" s="32"/>
    </row>
    <row r="134" ht="15.75" hidden="1" customHeight="1" outlineLevel="1">
      <c r="A134" s="32"/>
      <c r="B134" s="33"/>
      <c r="C134" s="34">
        <v>45049.0</v>
      </c>
      <c r="D134" s="35"/>
      <c r="E134" s="36"/>
      <c r="F134" s="37" t="str">
        <f t="shared" si="5"/>
        <v>0</v>
      </c>
      <c r="G134" s="35"/>
      <c r="H134" s="36"/>
      <c r="I134" s="36"/>
      <c r="J134" s="36"/>
      <c r="K134" s="36" t="str">
        <f t="shared" si="6"/>
        <v>0</v>
      </c>
      <c r="L134" s="38"/>
      <c r="M134" s="39"/>
      <c r="N134" s="35">
        <f t="shared" si="45"/>
        <v>0</v>
      </c>
      <c r="O134" s="27">
        <f t="shared" si="46"/>
        <v>0</v>
      </c>
      <c r="P134" s="29">
        <f t="shared" si="7"/>
        <v>0</v>
      </c>
      <c r="Q134" s="35">
        <f t="shared" si="47"/>
        <v>0</v>
      </c>
      <c r="R134" s="35">
        <f t="shared" si="48"/>
        <v>0</v>
      </c>
      <c r="S134" s="40">
        <f t="shared" si="8"/>
        <v>0</v>
      </c>
      <c r="T134" s="32"/>
    </row>
    <row r="135" ht="15.75" hidden="1" customHeight="1" outlineLevel="1">
      <c r="A135" s="32"/>
      <c r="B135" s="33"/>
      <c r="C135" s="34">
        <v>45050.0</v>
      </c>
      <c r="D135" s="35"/>
      <c r="E135" s="36"/>
      <c r="F135" s="37" t="str">
        <f t="shared" si="5"/>
        <v>0</v>
      </c>
      <c r="G135" s="35"/>
      <c r="H135" s="36"/>
      <c r="I135" s="36"/>
      <c r="J135" s="36"/>
      <c r="K135" s="36" t="str">
        <f t="shared" si="6"/>
        <v>0</v>
      </c>
      <c r="L135" s="38"/>
      <c r="M135" s="39"/>
      <c r="N135" s="35">
        <f t="shared" si="45"/>
        <v>0</v>
      </c>
      <c r="O135" s="27">
        <f t="shared" si="46"/>
        <v>0</v>
      </c>
      <c r="P135" s="29">
        <f t="shared" si="7"/>
        <v>0</v>
      </c>
      <c r="Q135" s="35">
        <f t="shared" si="47"/>
        <v>0</v>
      </c>
      <c r="R135" s="35">
        <f t="shared" si="48"/>
        <v>0</v>
      </c>
      <c r="S135" s="40">
        <f t="shared" si="8"/>
        <v>0</v>
      </c>
      <c r="T135" s="32"/>
    </row>
    <row r="136" ht="15.75" hidden="1" customHeight="1" outlineLevel="1">
      <c r="A136" s="32"/>
      <c r="B136" s="33"/>
      <c r="C136" s="34">
        <v>45051.0</v>
      </c>
      <c r="D136" s="35"/>
      <c r="E136" s="36"/>
      <c r="F136" s="37" t="str">
        <f t="shared" si="5"/>
        <v>0</v>
      </c>
      <c r="G136" s="35"/>
      <c r="H136" s="36"/>
      <c r="I136" s="36"/>
      <c r="J136" s="36"/>
      <c r="K136" s="36" t="str">
        <f t="shared" si="6"/>
        <v>0</v>
      </c>
      <c r="L136" s="38"/>
      <c r="M136" s="39"/>
      <c r="N136" s="35">
        <f t="shared" si="45"/>
        <v>0</v>
      </c>
      <c r="O136" s="27">
        <f t="shared" si="46"/>
        <v>0</v>
      </c>
      <c r="P136" s="29">
        <f t="shared" si="7"/>
        <v>0</v>
      </c>
      <c r="Q136" s="35">
        <f t="shared" si="47"/>
        <v>0</v>
      </c>
      <c r="R136" s="35">
        <f t="shared" si="48"/>
        <v>0</v>
      </c>
      <c r="S136" s="40">
        <f t="shared" si="8"/>
        <v>0</v>
      </c>
      <c r="T136" s="32"/>
    </row>
    <row r="137" ht="15.75" hidden="1" customHeight="1" outlineLevel="1">
      <c r="A137" s="32"/>
      <c r="B137" s="33"/>
      <c r="C137" s="34">
        <v>45052.0</v>
      </c>
      <c r="D137" s="35"/>
      <c r="E137" s="36"/>
      <c r="F137" s="37" t="str">
        <f t="shared" si="5"/>
        <v>0</v>
      </c>
      <c r="G137" s="35"/>
      <c r="H137" s="36"/>
      <c r="I137" s="36"/>
      <c r="J137" s="36"/>
      <c r="K137" s="36" t="str">
        <f t="shared" si="6"/>
        <v>0</v>
      </c>
      <c r="L137" s="38"/>
      <c r="M137" s="39"/>
      <c r="N137" s="35">
        <f t="shared" si="45"/>
        <v>0</v>
      </c>
      <c r="O137" s="27">
        <f t="shared" si="46"/>
        <v>0</v>
      </c>
      <c r="P137" s="29">
        <f t="shared" si="7"/>
        <v>0</v>
      </c>
      <c r="Q137" s="35">
        <f t="shared" si="47"/>
        <v>0</v>
      </c>
      <c r="R137" s="35">
        <f t="shared" si="48"/>
        <v>0</v>
      </c>
      <c r="S137" s="40">
        <f t="shared" si="8"/>
        <v>0</v>
      </c>
      <c r="T137" s="32"/>
    </row>
    <row r="138" ht="15.75" hidden="1" customHeight="1" outlineLevel="1">
      <c r="A138" s="32"/>
      <c r="B138" s="33"/>
      <c r="C138" s="34">
        <v>45053.0</v>
      </c>
      <c r="D138" s="35"/>
      <c r="E138" s="36"/>
      <c r="F138" s="37" t="str">
        <f t="shared" si="5"/>
        <v>0</v>
      </c>
      <c r="G138" s="35"/>
      <c r="H138" s="36"/>
      <c r="I138" s="36"/>
      <c r="J138" s="36"/>
      <c r="K138" s="36" t="str">
        <f t="shared" si="6"/>
        <v>0</v>
      </c>
      <c r="L138" s="38"/>
      <c r="M138" s="39"/>
      <c r="N138" s="35">
        <f t="shared" si="45"/>
        <v>0</v>
      </c>
      <c r="O138" s="27">
        <f t="shared" si="46"/>
        <v>0</v>
      </c>
      <c r="P138" s="29">
        <f t="shared" si="7"/>
        <v>0</v>
      </c>
      <c r="Q138" s="35">
        <f t="shared" si="47"/>
        <v>0</v>
      </c>
      <c r="R138" s="35">
        <f t="shared" si="48"/>
        <v>0</v>
      </c>
      <c r="S138" s="40">
        <f t="shared" si="8"/>
        <v>0</v>
      </c>
      <c r="T138" s="32"/>
    </row>
    <row r="139" ht="15.75" hidden="1" customHeight="1" outlineLevel="1">
      <c r="A139" s="32"/>
      <c r="B139" s="33"/>
      <c r="C139" s="34">
        <v>45054.0</v>
      </c>
      <c r="D139" s="35"/>
      <c r="E139" s="36"/>
      <c r="F139" s="37" t="str">
        <f t="shared" si="5"/>
        <v>0</v>
      </c>
      <c r="G139" s="35"/>
      <c r="H139" s="36"/>
      <c r="I139" s="36"/>
      <c r="J139" s="36"/>
      <c r="K139" s="36" t="str">
        <f t="shared" si="6"/>
        <v>0</v>
      </c>
      <c r="L139" s="38"/>
      <c r="M139" s="39"/>
      <c r="N139" s="35">
        <f t="shared" si="45"/>
        <v>0</v>
      </c>
      <c r="O139" s="27">
        <f t="shared" si="46"/>
        <v>0</v>
      </c>
      <c r="P139" s="29">
        <f t="shared" si="7"/>
        <v>0</v>
      </c>
      <c r="Q139" s="35">
        <f t="shared" si="47"/>
        <v>0</v>
      </c>
      <c r="R139" s="35">
        <f t="shared" si="48"/>
        <v>0</v>
      </c>
      <c r="S139" s="40">
        <f t="shared" si="8"/>
        <v>0</v>
      </c>
      <c r="T139" s="32"/>
    </row>
    <row r="140" ht="15.75" hidden="1" customHeight="1" outlineLevel="1">
      <c r="A140" s="32"/>
      <c r="B140" s="33"/>
      <c r="C140" s="34">
        <v>45055.0</v>
      </c>
      <c r="D140" s="35"/>
      <c r="E140" s="36"/>
      <c r="F140" s="37" t="str">
        <f t="shared" si="5"/>
        <v>0</v>
      </c>
      <c r="G140" s="35"/>
      <c r="H140" s="36"/>
      <c r="I140" s="36"/>
      <c r="J140" s="36"/>
      <c r="K140" s="36" t="str">
        <f t="shared" si="6"/>
        <v>0</v>
      </c>
      <c r="L140" s="38"/>
      <c r="M140" s="39"/>
      <c r="N140" s="35">
        <f t="shared" si="45"/>
        <v>0</v>
      </c>
      <c r="O140" s="27">
        <f t="shared" si="46"/>
        <v>0</v>
      </c>
      <c r="P140" s="29">
        <f t="shared" si="7"/>
        <v>0</v>
      </c>
      <c r="Q140" s="35">
        <f t="shared" si="47"/>
        <v>0</v>
      </c>
      <c r="R140" s="35">
        <f t="shared" si="48"/>
        <v>0</v>
      </c>
      <c r="S140" s="40">
        <f t="shared" si="8"/>
        <v>0</v>
      </c>
      <c r="T140" s="32"/>
    </row>
    <row r="141" ht="15.75" hidden="1" customHeight="1" outlineLevel="1">
      <c r="A141" s="32"/>
      <c r="B141" s="33"/>
      <c r="C141" s="34">
        <v>45056.0</v>
      </c>
      <c r="D141" s="35"/>
      <c r="E141" s="36"/>
      <c r="F141" s="37" t="str">
        <f t="shared" si="5"/>
        <v>0</v>
      </c>
      <c r="G141" s="35"/>
      <c r="H141" s="36"/>
      <c r="I141" s="36"/>
      <c r="J141" s="36"/>
      <c r="K141" s="36" t="str">
        <f t="shared" si="6"/>
        <v>0</v>
      </c>
      <c r="L141" s="38"/>
      <c r="M141" s="39"/>
      <c r="N141" s="35">
        <f t="shared" si="45"/>
        <v>0</v>
      </c>
      <c r="O141" s="27">
        <f t="shared" si="46"/>
        <v>0</v>
      </c>
      <c r="P141" s="29">
        <f t="shared" si="7"/>
        <v>0</v>
      </c>
      <c r="Q141" s="35">
        <f t="shared" si="47"/>
        <v>0</v>
      </c>
      <c r="R141" s="35">
        <f t="shared" si="48"/>
        <v>0</v>
      </c>
      <c r="S141" s="40">
        <f t="shared" si="8"/>
        <v>0</v>
      </c>
      <c r="T141" s="32"/>
    </row>
    <row r="142" ht="15.75" hidden="1" customHeight="1" outlineLevel="1">
      <c r="A142" s="32"/>
      <c r="B142" s="33"/>
      <c r="C142" s="34">
        <v>45057.0</v>
      </c>
      <c r="D142" s="35"/>
      <c r="E142" s="36"/>
      <c r="F142" s="37" t="str">
        <f t="shared" si="5"/>
        <v>0</v>
      </c>
      <c r="G142" s="35"/>
      <c r="H142" s="36"/>
      <c r="I142" s="36"/>
      <c r="J142" s="36"/>
      <c r="K142" s="36" t="str">
        <f t="shared" si="6"/>
        <v>0</v>
      </c>
      <c r="L142" s="38"/>
      <c r="M142" s="39"/>
      <c r="N142" s="35">
        <f t="shared" si="45"/>
        <v>0</v>
      </c>
      <c r="O142" s="27">
        <f t="shared" si="46"/>
        <v>0</v>
      </c>
      <c r="P142" s="29">
        <f t="shared" si="7"/>
        <v>0</v>
      </c>
      <c r="Q142" s="35">
        <f t="shared" si="47"/>
        <v>0</v>
      </c>
      <c r="R142" s="35">
        <f t="shared" si="48"/>
        <v>0</v>
      </c>
      <c r="S142" s="40">
        <f t="shared" si="8"/>
        <v>0</v>
      </c>
      <c r="T142" s="32"/>
    </row>
    <row r="143" ht="15.75" hidden="1" customHeight="1" outlineLevel="1">
      <c r="A143" s="32"/>
      <c r="B143" s="33"/>
      <c r="C143" s="34">
        <v>45058.0</v>
      </c>
      <c r="D143" s="35"/>
      <c r="E143" s="36"/>
      <c r="F143" s="37" t="str">
        <f t="shared" si="5"/>
        <v>0</v>
      </c>
      <c r="G143" s="35"/>
      <c r="H143" s="36"/>
      <c r="I143" s="36"/>
      <c r="J143" s="36"/>
      <c r="K143" s="36" t="str">
        <f t="shared" si="6"/>
        <v>0</v>
      </c>
      <c r="L143" s="38"/>
      <c r="M143" s="39"/>
      <c r="N143" s="35">
        <f t="shared" si="45"/>
        <v>0</v>
      </c>
      <c r="O143" s="27">
        <f t="shared" si="46"/>
        <v>0</v>
      </c>
      <c r="P143" s="29">
        <f t="shared" si="7"/>
        <v>0</v>
      </c>
      <c r="Q143" s="35">
        <f t="shared" si="47"/>
        <v>0</v>
      </c>
      <c r="R143" s="35">
        <f t="shared" si="48"/>
        <v>0</v>
      </c>
      <c r="S143" s="40">
        <f t="shared" si="8"/>
        <v>0</v>
      </c>
      <c r="T143" s="32"/>
    </row>
    <row r="144" ht="15.75" hidden="1" customHeight="1" outlineLevel="1">
      <c r="A144" s="32"/>
      <c r="B144" s="33"/>
      <c r="C144" s="34">
        <v>45059.0</v>
      </c>
      <c r="D144" s="35"/>
      <c r="E144" s="36"/>
      <c r="F144" s="37" t="str">
        <f t="shared" si="5"/>
        <v>0</v>
      </c>
      <c r="G144" s="35"/>
      <c r="H144" s="36"/>
      <c r="I144" s="36"/>
      <c r="J144" s="36"/>
      <c r="K144" s="36" t="str">
        <f t="shared" si="6"/>
        <v>0</v>
      </c>
      <c r="L144" s="38"/>
      <c r="M144" s="39"/>
      <c r="N144" s="35">
        <f t="shared" si="45"/>
        <v>0</v>
      </c>
      <c r="O144" s="27">
        <f t="shared" si="46"/>
        <v>0</v>
      </c>
      <c r="P144" s="29">
        <f t="shared" si="7"/>
        <v>0</v>
      </c>
      <c r="Q144" s="35">
        <f t="shared" si="47"/>
        <v>0</v>
      </c>
      <c r="R144" s="35">
        <f t="shared" si="48"/>
        <v>0</v>
      </c>
      <c r="S144" s="40">
        <f t="shared" si="8"/>
        <v>0</v>
      </c>
      <c r="T144" s="32"/>
    </row>
    <row r="145" ht="15.75" hidden="1" customHeight="1" outlineLevel="1">
      <c r="A145" s="32"/>
      <c r="B145" s="33"/>
      <c r="C145" s="34">
        <v>45060.0</v>
      </c>
      <c r="D145" s="35"/>
      <c r="E145" s="36"/>
      <c r="F145" s="37" t="str">
        <f t="shared" si="5"/>
        <v>0</v>
      </c>
      <c r="G145" s="35"/>
      <c r="H145" s="36"/>
      <c r="I145" s="36"/>
      <c r="J145" s="36"/>
      <c r="K145" s="36" t="str">
        <f t="shared" si="6"/>
        <v>0</v>
      </c>
      <c r="L145" s="38"/>
      <c r="M145" s="39"/>
      <c r="N145" s="35">
        <f t="shared" si="45"/>
        <v>0</v>
      </c>
      <c r="O145" s="27">
        <f t="shared" si="46"/>
        <v>0</v>
      </c>
      <c r="P145" s="29">
        <f t="shared" si="7"/>
        <v>0</v>
      </c>
      <c r="Q145" s="35">
        <f t="shared" si="47"/>
        <v>0</v>
      </c>
      <c r="R145" s="35">
        <f t="shared" si="48"/>
        <v>0</v>
      </c>
      <c r="S145" s="40">
        <f t="shared" si="8"/>
        <v>0</v>
      </c>
      <c r="T145" s="32"/>
    </row>
    <row r="146" ht="15.75" hidden="1" customHeight="1" outlineLevel="1">
      <c r="A146" s="32"/>
      <c r="B146" s="33"/>
      <c r="C146" s="34">
        <v>45061.0</v>
      </c>
      <c r="D146" s="35"/>
      <c r="E146" s="36"/>
      <c r="F146" s="37" t="str">
        <f t="shared" si="5"/>
        <v>0</v>
      </c>
      <c r="G146" s="35"/>
      <c r="H146" s="36"/>
      <c r="I146" s="36"/>
      <c r="J146" s="36"/>
      <c r="K146" s="36" t="str">
        <f t="shared" si="6"/>
        <v>0</v>
      </c>
      <c r="L146" s="38"/>
      <c r="M146" s="39"/>
      <c r="N146" s="35">
        <f t="shared" si="45"/>
        <v>0</v>
      </c>
      <c r="O146" s="27">
        <f t="shared" si="46"/>
        <v>0</v>
      </c>
      <c r="P146" s="29">
        <f t="shared" si="7"/>
        <v>0</v>
      </c>
      <c r="Q146" s="35">
        <f t="shared" si="47"/>
        <v>0</v>
      </c>
      <c r="R146" s="35">
        <f t="shared" si="48"/>
        <v>0</v>
      </c>
      <c r="S146" s="40">
        <f t="shared" si="8"/>
        <v>0</v>
      </c>
      <c r="T146" s="32"/>
    </row>
    <row r="147" ht="15.75" hidden="1" customHeight="1" outlineLevel="1">
      <c r="A147" s="32"/>
      <c r="B147" s="33"/>
      <c r="C147" s="34">
        <v>45062.0</v>
      </c>
      <c r="D147" s="35"/>
      <c r="E147" s="36"/>
      <c r="F147" s="37" t="str">
        <f t="shared" si="5"/>
        <v>0</v>
      </c>
      <c r="G147" s="35"/>
      <c r="H147" s="36"/>
      <c r="I147" s="36"/>
      <c r="J147" s="36"/>
      <c r="K147" s="36" t="str">
        <f t="shared" si="6"/>
        <v>0</v>
      </c>
      <c r="L147" s="38"/>
      <c r="M147" s="39"/>
      <c r="N147" s="35">
        <f t="shared" si="45"/>
        <v>0</v>
      </c>
      <c r="O147" s="27">
        <f t="shared" si="46"/>
        <v>0</v>
      </c>
      <c r="P147" s="29">
        <f t="shared" si="7"/>
        <v>0</v>
      </c>
      <c r="Q147" s="35">
        <f t="shared" si="47"/>
        <v>0</v>
      </c>
      <c r="R147" s="35">
        <f t="shared" si="48"/>
        <v>0</v>
      </c>
      <c r="S147" s="40">
        <f t="shared" si="8"/>
        <v>0</v>
      </c>
      <c r="T147" s="32"/>
    </row>
    <row r="148" ht="15.75" hidden="1" customHeight="1" outlineLevel="1">
      <c r="A148" s="32"/>
      <c r="B148" s="33"/>
      <c r="C148" s="34">
        <v>45063.0</v>
      </c>
      <c r="D148" s="35"/>
      <c r="E148" s="36"/>
      <c r="F148" s="37" t="str">
        <f t="shared" si="5"/>
        <v>0</v>
      </c>
      <c r="G148" s="35"/>
      <c r="H148" s="36"/>
      <c r="I148" s="36"/>
      <c r="J148" s="36"/>
      <c r="K148" s="36" t="str">
        <f t="shared" si="6"/>
        <v>0</v>
      </c>
      <c r="L148" s="38"/>
      <c r="M148" s="39"/>
      <c r="N148" s="35">
        <f t="shared" si="45"/>
        <v>0</v>
      </c>
      <c r="O148" s="27">
        <f t="shared" si="46"/>
        <v>0</v>
      </c>
      <c r="P148" s="29">
        <f t="shared" si="7"/>
        <v>0</v>
      </c>
      <c r="Q148" s="35">
        <f t="shared" si="47"/>
        <v>0</v>
      </c>
      <c r="R148" s="35">
        <f t="shared" si="48"/>
        <v>0</v>
      </c>
      <c r="S148" s="40">
        <f t="shared" si="8"/>
        <v>0</v>
      </c>
      <c r="T148" s="32"/>
    </row>
    <row r="149" ht="15.75" hidden="1" customHeight="1" outlineLevel="1">
      <c r="A149" s="32"/>
      <c r="B149" s="33"/>
      <c r="C149" s="34">
        <v>45064.0</v>
      </c>
      <c r="D149" s="35"/>
      <c r="E149" s="36"/>
      <c r="F149" s="37" t="str">
        <f t="shared" si="5"/>
        <v>0</v>
      </c>
      <c r="G149" s="35"/>
      <c r="H149" s="36"/>
      <c r="I149" s="36"/>
      <c r="J149" s="36"/>
      <c r="K149" s="36" t="str">
        <f t="shared" si="6"/>
        <v>0</v>
      </c>
      <c r="L149" s="38"/>
      <c r="M149" s="39"/>
      <c r="N149" s="35">
        <f t="shared" si="45"/>
        <v>0</v>
      </c>
      <c r="O149" s="27">
        <f t="shared" si="46"/>
        <v>0</v>
      </c>
      <c r="P149" s="29">
        <f t="shared" si="7"/>
        <v>0</v>
      </c>
      <c r="Q149" s="35">
        <f t="shared" si="47"/>
        <v>0</v>
      </c>
      <c r="R149" s="35">
        <f t="shared" si="48"/>
        <v>0</v>
      </c>
      <c r="S149" s="40">
        <f t="shared" si="8"/>
        <v>0</v>
      </c>
      <c r="T149" s="32"/>
    </row>
    <row r="150" ht="15.75" hidden="1" customHeight="1" outlineLevel="1">
      <c r="A150" s="32"/>
      <c r="B150" s="33"/>
      <c r="C150" s="34">
        <v>45065.0</v>
      </c>
      <c r="D150" s="35"/>
      <c r="E150" s="36"/>
      <c r="F150" s="37" t="str">
        <f t="shared" si="5"/>
        <v>0</v>
      </c>
      <c r="G150" s="35"/>
      <c r="H150" s="36"/>
      <c r="I150" s="36"/>
      <c r="J150" s="36"/>
      <c r="K150" s="36" t="str">
        <f t="shared" si="6"/>
        <v>0</v>
      </c>
      <c r="L150" s="38"/>
      <c r="M150" s="39"/>
      <c r="N150" s="35">
        <f t="shared" si="45"/>
        <v>0</v>
      </c>
      <c r="O150" s="27">
        <f t="shared" si="46"/>
        <v>0</v>
      </c>
      <c r="P150" s="29">
        <f t="shared" si="7"/>
        <v>0</v>
      </c>
      <c r="Q150" s="35">
        <f t="shared" si="47"/>
        <v>0</v>
      </c>
      <c r="R150" s="35">
        <f t="shared" si="48"/>
        <v>0</v>
      </c>
      <c r="S150" s="40">
        <f t="shared" si="8"/>
        <v>0</v>
      </c>
      <c r="T150" s="32"/>
    </row>
    <row r="151" ht="15.75" hidden="1" customHeight="1" outlineLevel="1">
      <c r="A151" s="32"/>
      <c r="B151" s="33"/>
      <c r="C151" s="34">
        <v>45066.0</v>
      </c>
      <c r="D151" s="35"/>
      <c r="E151" s="36"/>
      <c r="F151" s="37" t="str">
        <f t="shared" si="5"/>
        <v>0</v>
      </c>
      <c r="G151" s="35"/>
      <c r="H151" s="36"/>
      <c r="I151" s="36"/>
      <c r="J151" s="36"/>
      <c r="K151" s="36" t="str">
        <f t="shared" si="6"/>
        <v>0</v>
      </c>
      <c r="L151" s="38"/>
      <c r="M151" s="39"/>
      <c r="N151" s="35">
        <f t="shared" si="45"/>
        <v>0</v>
      </c>
      <c r="O151" s="27">
        <f t="shared" si="46"/>
        <v>0</v>
      </c>
      <c r="P151" s="29">
        <f t="shared" si="7"/>
        <v>0</v>
      </c>
      <c r="Q151" s="35">
        <f t="shared" si="47"/>
        <v>0</v>
      </c>
      <c r="R151" s="35">
        <f t="shared" si="48"/>
        <v>0</v>
      </c>
      <c r="S151" s="40">
        <f t="shared" si="8"/>
        <v>0</v>
      </c>
      <c r="T151" s="32"/>
    </row>
    <row r="152" ht="15.75" hidden="1" customHeight="1" outlineLevel="1">
      <c r="A152" s="32"/>
      <c r="B152" s="33"/>
      <c r="C152" s="34">
        <v>45067.0</v>
      </c>
      <c r="D152" s="35"/>
      <c r="E152" s="36"/>
      <c r="F152" s="37" t="str">
        <f t="shared" si="5"/>
        <v>0</v>
      </c>
      <c r="G152" s="35"/>
      <c r="H152" s="36"/>
      <c r="I152" s="36"/>
      <c r="J152" s="36"/>
      <c r="K152" s="36" t="str">
        <f t="shared" si="6"/>
        <v>0</v>
      </c>
      <c r="L152" s="38"/>
      <c r="M152" s="39"/>
      <c r="N152" s="35">
        <f t="shared" si="45"/>
        <v>0</v>
      </c>
      <c r="O152" s="27">
        <f t="shared" si="46"/>
        <v>0</v>
      </c>
      <c r="P152" s="29">
        <f t="shared" si="7"/>
        <v>0</v>
      </c>
      <c r="Q152" s="35">
        <f t="shared" si="47"/>
        <v>0</v>
      </c>
      <c r="R152" s="35">
        <f t="shared" si="48"/>
        <v>0</v>
      </c>
      <c r="S152" s="40">
        <f t="shared" si="8"/>
        <v>0</v>
      </c>
      <c r="T152" s="32"/>
    </row>
    <row r="153" ht="15.75" hidden="1" customHeight="1" outlineLevel="1">
      <c r="A153" s="32"/>
      <c r="B153" s="33"/>
      <c r="C153" s="34">
        <v>45068.0</v>
      </c>
      <c r="D153" s="35"/>
      <c r="E153" s="36"/>
      <c r="F153" s="37" t="str">
        <f t="shared" si="5"/>
        <v>0</v>
      </c>
      <c r="G153" s="35"/>
      <c r="H153" s="36"/>
      <c r="I153" s="36"/>
      <c r="J153" s="36"/>
      <c r="K153" s="36" t="str">
        <f t="shared" si="6"/>
        <v>0</v>
      </c>
      <c r="L153" s="38"/>
      <c r="M153" s="39"/>
      <c r="N153" s="35">
        <f t="shared" si="45"/>
        <v>0</v>
      </c>
      <c r="O153" s="27">
        <f t="shared" si="46"/>
        <v>0</v>
      </c>
      <c r="P153" s="29">
        <f t="shared" si="7"/>
        <v>0</v>
      </c>
      <c r="Q153" s="35">
        <f t="shared" si="47"/>
        <v>0</v>
      </c>
      <c r="R153" s="35">
        <f t="shared" si="48"/>
        <v>0</v>
      </c>
      <c r="S153" s="40">
        <f t="shared" si="8"/>
        <v>0</v>
      </c>
      <c r="T153" s="32"/>
    </row>
    <row r="154" ht="15.75" hidden="1" customHeight="1" outlineLevel="1">
      <c r="A154" s="32"/>
      <c r="B154" s="33"/>
      <c r="C154" s="34">
        <v>45069.0</v>
      </c>
      <c r="D154" s="35"/>
      <c r="E154" s="36"/>
      <c r="F154" s="37" t="str">
        <f t="shared" si="5"/>
        <v>0</v>
      </c>
      <c r="G154" s="35"/>
      <c r="H154" s="36"/>
      <c r="I154" s="36"/>
      <c r="J154" s="36"/>
      <c r="K154" s="36" t="str">
        <f t="shared" si="6"/>
        <v>0</v>
      </c>
      <c r="L154" s="38"/>
      <c r="M154" s="39"/>
      <c r="N154" s="35">
        <f t="shared" si="45"/>
        <v>0</v>
      </c>
      <c r="O154" s="27">
        <f t="shared" si="46"/>
        <v>0</v>
      </c>
      <c r="P154" s="29">
        <f t="shared" si="7"/>
        <v>0</v>
      </c>
      <c r="Q154" s="35">
        <f t="shared" si="47"/>
        <v>0</v>
      </c>
      <c r="R154" s="35">
        <f t="shared" si="48"/>
        <v>0</v>
      </c>
      <c r="S154" s="40">
        <f t="shared" si="8"/>
        <v>0</v>
      </c>
      <c r="T154" s="32"/>
    </row>
    <row r="155" ht="15.75" hidden="1" customHeight="1" outlineLevel="1">
      <c r="A155" s="32"/>
      <c r="B155" s="33"/>
      <c r="C155" s="34">
        <v>45070.0</v>
      </c>
      <c r="D155" s="35"/>
      <c r="E155" s="36"/>
      <c r="F155" s="37" t="str">
        <f t="shared" si="5"/>
        <v>0</v>
      </c>
      <c r="G155" s="35"/>
      <c r="H155" s="36"/>
      <c r="I155" s="36"/>
      <c r="J155" s="36"/>
      <c r="K155" s="36" t="str">
        <f t="shared" si="6"/>
        <v>0</v>
      </c>
      <c r="L155" s="38"/>
      <c r="M155" s="39"/>
      <c r="N155" s="35">
        <f t="shared" si="45"/>
        <v>0</v>
      </c>
      <c r="O155" s="27">
        <f t="shared" si="46"/>
        <v>0</v>
      </c>
      <c r="P155" s="29">
        <f t="shared" si="7"/>
        <v>0</v>
      </c>
      <c r="Q155" s="35">
        <f t="shared" si="47"/>
        <v>0</v>
      </c>
      <c r="R155" s="35">
        <f t="shared" si="48"/>
        <v>0</v>
      </c>
      <c r="S155" s="40">
        <f t="shared" si="8"/>
        <v>0</v>
      </c>
      <c r="T155" s="32"/>
    </row>
    <row r="156" ht="15.75" hidden="1" customHeight="1" outlineLevel="1">
      <c r="A156" s="32"/>
      <c r="B156" s="33"/>
      <c r="C156" s="34">
        <v>45071.0</v>
      </c>
      <c r="D156" s="35"/>
      <c r="E156" s="36"/>
      <c r="F156" s="37" t="str">
        <f t="shared" si="5"/>
        <v>0</v>
      </c>
      <c r="G156" s="35"/>
      <c r="H156" s="36"/>
      <c r="I156" s="36"/>
      <c r="J156" s="36"/>
      <c r="K156" s="36" t="str">
        <f t="shared" si="6"/>
        <v>0</v>
      </c>
      <c r="L156" s="38"/>
      <c r="M156" s="39"/>
      <c r="N156" s="35">
        <f t="shared" si="45"/>
        <v>0</v>
      </c>
      <c r="O156" s="27">
        <f t="shared" si="46"/>
        <v>0</v>
      </c>
      <c r="P156" s="29">
        <f t="shared" si="7"/>
        <v>0</v>
      </c>
      <c r="Q156" s="35">
        <f t="shared" si="47"/>
        <v>0</v>
      </c>
      <c r="R156" s="35">
        <f t="shared" si="48"/>
        <v>0</v>
      </c>
      <c r="S156" s="40">
        <f t="shared" si="8"/>
        <v>0</v>
      </c>
      <c r="T156" s="32"/>
    </row>
    <row r="157" ht="15.75" hidden="1" customHeight="1" outlineLevel="1">
      <c r="A157" s="32"/>
      <c r="B157" s="33"/>
      <c r="C157" s="34">
        <v>45072.0</v>
      </c>
      <c r="D157" s="35"/>
      <c r="E157" s="36"/>
      <c r="F157" s="37" t="str">
        <f t="shared" si="5"/>
        <v>0</v>
      </c>
      <c r="G157" s="35"/>
      <c r="H157" s="36"/>
      <c r="I157" s="36"/>
      <c r="J157" s="36"/>
      <c r="K157" s="36" t="str">
        <f t="shared" si="6"/>
        <v>0</v>
      </c>
      <c r="L157" s="38"/>
      <c r="M157" s="39"/>
      <c r="N157" s="35">
        <f t="shared" si="45"/>
        <v>0</v>
      </c>
      <c r="O157" s="27">
        <f t="shared" si="46"/>
        <v>0</v>
      </c>
      <c r="P157" s="29">
        <f t="shared" si="7"/>
        <v>0</v>
      </c>
      <c r="Q157" s="35">
        <f t="shared" si="47"/>
        <v>0</v>
      </c>
      <c r="R157" s="35">
        <f t="shared" si="48"/>
        <v>0</v>
      </c>
      <c r="S157" s="40">
        <f t="shared" si="8"/>
        <v>0</v>
      </c>
      <c r="T157" s="32"/>
    </row>
    <row r="158" ht="15.75" hidden="1" customHeight="1" outlineLevel="1">
      <c r="A158" s="32"/>
      <c r="B158" s="33"/>
      <c r="C158" s="34">
        <v>45073.0</v>
      </c>
      <c r="D158" s="35"/>
      <c r="E158" s="36"/>
      <c r="F158" s="37" t="str">
        <f t="shared" si="5"/>
        <v>0</v>
      </c>
      <c r="G158" s="35"/>
      <c r="H158" s="36"/>
      <c r="I158" s="36"/>
      <c r="J158" s="36"/>
      <c r="K158" s="36" t="str">
        <f t="shared" si="6"/>
        <v>0</v>
      </c>
      <c r="L158" s="38"/>
      <c r="M158" s="39"/>
      <c r="N158" s="35">
        <f t="shared" si="45"/>
        <v>0</v>
      </c>
      <c r="O158" s="27">
        <f t="shared" si="46"/>
        <v>0</v>
      </c>
      <c r="P158" s="29">
        <f t="shared" si="7"/>
        <v>0</v>
      </c>
      <c r="Q158" s="35">
        <f t="shared" si="47"/>
        <v>0</v>
      </c>
      <c r="R158" s="35">
        <f t="shared" si="48"/>
        <v>0</v>
      </c>
      <c r="S158" s="40">
        <f t="shared" si="8"/>
        <v>0</v>
      </c>
      <c r="T158" s="32"/>
    </row>
    <row r="159" ht="15.75" hidden="1" customHeight="1" outlineLevel="1">
      <c r="A159" s="32"/>
      <c r="B159" s="33"/>
      <c r="C159" s="34">
        <v>45074.0</v>
      </c>
      <c r="D159" s="35"/>
      <c r="E159" s="36"/>
      <c r="F159" s="37" t="str">
        <f t="shared" si="5"/>
        <v>0</v>
      </c>
      <c r="G159" s="35"/>
      <c r="H159" s="36"/>
      <c r="I159" s="36"/>
      <c r="J159" s="36"/>
      <c r="K159" s="36" t="str">
        <f t="shared" si="6"/>
        <v>0</v>
      </c>
      <c r="L159" s="38"/>
      <c r="M159" s="39"/>
      <c r="N159" s="35">
        <f t="shared" si="45"/>
        <v>0</v>
      </c>
      <c r="O159" s="27">
        <f t="shared" si="46"/>
        <v>0</v>
      </c>
      <c r="P159" s="29">
        <f t="shared" si="7"/>
        <v>0</v>
      </c>
      <c r="Q159" s="35">
        <f t="shared" si="47"/>
        <v>0</v>
      </c>
      <c r="R159" s="35">
        <f t="shared" si="48"/>
        <v>0</v>
      </c>
      <c r="S159" s="40">
        <f t="shared" si="8"/>
        <v>0</v>
      </c>
      <c r="T159" s="32"/>
    </row>
    <row r="160" ht="15.75" hidden="1" customHeight="1" outlineLevel="1">
      <c r="A160" s="32"/>
      <c r="B160" s="33"/>
      <c r="C160" s="34">
        <v>45075.0</v>
      </c>
      <c r="D160" s="35"/>
      <c r="E160" s="36"/>
      <c r="F160" s="37" t="str">
        <f t="shared" si="5"/>
        <v>0</v>
      </c>
      <c r="G160" s="35"/>
      <c r="H160" s="36"/>
      <c r="I160" s="36"/>
      <c r="J160" s="36"/>
      <c r="K160" s="36" t="str">
        <f t="shared" si="6"/>
        <v>0</v>
      </c>
      <c r="L160" s="38"/>
      <c r="M160" s="39"/>
      <c r="N160" s="35">
        <f t="shared" si="45"/>
        <v>0</v>
      </c>
      <c r="O160" s="27">
        <f t="shared" si="46"/>
        <v>0</v>
      </c>
      <c r="P160" s="29">
        <f t="shared" si="7"/>
        <v>0</v>
      </c>
      <c r="Q160" s="35">
        <f t="shared" si="47"/>
        <v>0</v>
      </c>
      <c r="R160" s="35">
        <f t="shared" si="48"/>
        <v>0</v>
      </c>
      <c r="S160" s="40">
        <f t="shared" si="8"/>
        <v>0</v>
      </c>
      <c r="T160" s="32"/>
    </row>
    <row r="161" ht="15.75" hidden="1" customHeight="1" outlineLevel="1">
      <c r="A161" s="32"/>
      <c r="B161" s="33"/>
      <c r="C161" s="34">
        <v>45076.0</v>
      </c>
      <c r="D161" s="35"/>
      <c r="E161" s="36"/>
      <c r="F161" s="37" t="str">
        <f t="shared" si="5"/>
        <v>0</v>
      </c>
      <c r="G161" s="35"/>
      <c r="H161" s="36"/>
      <c r="I161" s="36"/>
      <c r="J161" s="36"/>
      <c r="K161" s="36" t="str">
        <f t="shared" si="6"/>
        <v>0</v>
      </c>
      <c r="L161" s="38"/>
      <c r="M161" s="39"/>
      <c r="N161" s="35">
        <f t="shared" si="45"/>
        <v>0</v>
      </c>
      <c r="O161" s="27">
        <f t="shared" si="46"/>
        <v>0</v>
      </c>
      <c r="P161" s="29">
        <f t="shared" si="7"/>
        <v>0</v>
      </c>
      <c r="Q161" s="35">
        <f t="shared" si="47"/>
        <v>0</v>
      </c>
      <c r="R161" s="35">
        <f t="shared" si="48"/>
        <v>0</v>
      </c>
      <c r="S161" s="40">
        <f t="shared" si="8"/>
        <v>0</v>
      </c>
      <c r="T161" s="32"/>
    </row>
    <row r="162" ht="15.75" hidden="1" customHeight="1" outlineLevel="1">
      <c r="A162" s="32"/>
      <c r="B162" s="33"/>
      <c r="C162" s="34">
        <v>45077.0</v>
      </c>
      <c r="D162" s="35"/>
      <c r="E162" s="35"/>
      <c r="F162" s="37"/>
      <c r="G162" s="35"/>
      <c r="H162" s="35"/>
      <c r="I162" s="35"/>
      <c r="J162" s="35"/>
      <c r="K162" s="35"/>
      <c r="L162" s="38"/>
      <c r="M162" s="39"/>
      <c r="N162" s="35">
        <f t="shared" si="45"/>
        <v>0</v>
      </c>
      <c r="O162" s="27">
        <f t="shared" si="46"/>
        <v>0</v>
      </c>
      <c r="P162" s="29">
        <f t="shared" si="7"/>
        <v>0</v>
      </c>
      <c r="Q162" s="35">
        <f t="shared" si="47"/>
        <v>0</v>
      </c>
      <c r="R162" s="35">
        <f t="shared" si="48"/>
        <v>0</v>
      </c>
      <c r="S162" s="40">
        <f t="shared" si="8"/>
        <v>0</v>
      </c>
      <c r="T162" s="32"/>
    </row>
    <row r="163" ht="15.75" customHeight="1" collapsed="1">
      <c r="A163" s="41"/>
      <c r="B163" s="42" t="s">
        <v>23</v>
      </c>
      <c r="C163" s="26" t="s">
        <v>18</v>
      </c>
      <c r="D163" s="27">
        <f t="shared" ref="D163:E163" si="49">SUM(D164:D194)</f>
        <v>0</v>
      </c>
      <c r="E163" s="28">
        <f t="shared" si="49"/>
        <v>0</v>
      </c>
      <c r="F163" s="27" t="str">
        <f t="shared" ref="F163:F383" si="53">IFERROR(D163/E163,"0")</f>
        <v>0</v>
      </c>
      <c r="G163" s="28" t="str">
        <f>IFERROR(AVERAGE(G164:G194),"0%")</f>
        <v>0%</v>
      </c>
      <c r="H163" s="28">
        <f t="shared" ref="H163:J163" si="50">SUM(H164:H194)</f>
        <v>0</v>
      </c>
      <c r="I163" s="28">
        <f t="shared" si="50"/>
        <v>0</v>
      </c>
      <c r="J163" s="28">
        <f t="shared" si="50"/>
        <v>0</v>
      </c>
      <c r="K163" s="27" t="str">
        <f t="shared" ref="K163:K349" si="54">IFERROR(M163/J163,"0")</f>
        <v>0</v>
      </c>
      <c r="L163" s="29" t="str">
        <f>IFERROR(AVERAGE(L164:L194),"0%")</f>
        <v>0%</v>
      </c>
      <c r="M163" s="30">
        <f>SUM(M164:M194)</f>
        <v>0</v>
      </c>
      <c r="N163" s="27">
        <f t="shared" ref="N163:O163" si="51">SUM(N164:N193)</f>
        <v>0</v>
      </c>
      <c r="O163" s="27">
        <f t="shared" si="51"/>
        <v>0</v>
      </c>
      <c r="P163" s="29">
        <f t="shared" si="7"/>
        <v>0</v>
      </c>
      <c r="Q163" s="27">
        <f t="shared" ref="Q163:R163" si="52">SUM(Q164:Q193)</f>
        <v>0</v>
      </c>
      <c r="R163" s="27">
        <f t="shared" si="52"/>
        <v>0</v>
      </c>
      <c r="S163" s="29">
        <f t="shared" si="8"/>
        <v>0</v>
      </c>
      <c r="T163" s="43">
        <f>IFERROR(__xludf.DUMMYFUNCTION("GOOGLEFINANCE(""USDBRL"")"),5.1297999999999995)</f>
        <v>5.1298</v>
      </c>
    </row>
    <row r="164" ht="15.75" hidden="1" customHeight="1" outlineLevel="1">
      <c r="A164" s="44"/>
      <c r="B164" s="45"/>
      <c r="C164" s="46">
        <v>45444.0</v>
      </c>
      <c r="D164" s="35"/>
      <c r="E164" s="36"/>
      <c r="F164" s="37" t="str">
        <f t="shared" si="53"/>
        <v>0</v>
      </c>
      <c r="G164" s="35"/>
      <c r="H164" s="36"/>
      <c r="I164" s="36"/>
      <c r="J164" s="36"/>
      <c r="K164" s="36" t="str">
        <f t="shared" si="54"/>
        <v>0</v>
      </c>
      <c r="L164" s="38"/>
      <c r="M164" s="39"/>
      <c r="N164" s="35">
        <f t="shared" ref="N164:N193" si="55">M164*$A$1</f>
        <v>0</v>
      </c>
      <c r="O164" s="27">
        <f t="shared" ref="O164:O193" si="56">N164-D164</f>
        <v>0</v>
      </c>
      <c r="P164" s="29">
        <f t="shared" si="7"/>
        <v>0</v>
      </c>
      <c r="Q164" s="35">
        <f t="shared" ref="Q164:Q193" si="57">N164*$Q$4</f>
        <v>0</v>
      </c>
      <c r="R164" s="35">
        <f t="shared" ref="R164:R193" si="58">O164-Q164</f>
        <v>0</v>
      </c>
      <c r="S164" s="40">
        <f t="shared" si="8"/>
        <v>0</v>
      </c>
      <c r="T164" s="44"/>
    </row>
    <row r="165" ht="15.75" hidden="1" customHeight="1" outlineLevel="1">
      <c r="A165" s="44"/>
      <c r="B165" s="45"/>
      <c r="C165" s="46">
        <f t="shared" ref="C165:C193" si="59">C164+1</f>
        <v>45445</v>
      </c>
      <c r="D165" s="35"/>
      <c r="E165" s="36"/>
      <c r="F165" s="37" t="str">
        <f t="shared" si="53"/>
        <v>0</v>
      </c>
      <c r="G165" s="35"/>
      <c r="H165" s="36"/>
      <c r="I165" s="36"/>
      <c r="J165" s="36"/>
      <c r="K165" s="36" t="str">
        <f t="shared" si="54"/>
        <v>0</v>
      </c>
      <c r="L165" s="38"/>
      <c r="M165" s="39"/>
      <c r="N165" s="35">
        <f t="shared" si="55"/>
        <v>0</v>
      </c>
      <c r="O165" s="27">
        <f t="shared" si="56"/>
        <v>0</v>
      </c>
      <c r="P165" s="29">
        <f t="shared" si="7"/>
        <v>0</v>
      </c>
      <c r="Q165" s="35">
        <f t="shared" si="57"/>
        <v>0</v>
      </c>
      <c r="R165" s="35">
        <f t="shared" si="58"/>
        <v>0</v>
      </c>
      <c r="S165" s="40">
        <f t="shared" si="8"/>
        <v>0</v>
      </c>
      <c r="T165" s="44"/>
    </row>
    <row r="166" ht="15.75" hidden="1" customHeight="1" outlineLevel="1">
      <c r="A166" s="44"/>
      <c r="B166" s="45"/>
      <c r="C166" s="46">
        <f t="shared" si="59"/>
        <v>45446</v>
      </c>
      <c r="D166" s="35"/>
      <c r="E166" s="36"/>
      <c r="F166" s="37" t="str">
        <f t="shared" si="53"/>
        <v>0</v>
      </c>
      <c r="G166" s="35"/>
      <c r="H166" s="36"/>
      <c r="I166" s="36"/>
      <c r="J166" s="36"/>
      <c r="K166" s="36" t="str">
        <f t="shared" si="54"/>
        <v>0</v>
      </c>
      <c r="L166" s="38"/>
      <c r="M166" s="39"/>
      <c r="N166" s="35">
        <f t="shared" si="55"/>
        <v>0</v>
      </c>
      <c r="O166" s="27">
        <f t="shared" si="56"/>
        <v>0</v>
      </c>
      <c r="P166" s="29">
        <f t="shared" si="7"/>
        <v>0</v>
      </c>
      <c r="Q166" s="35">
        <f t="shared" si="57"/>
        <v>0</v>
      </c>
      <c r="R166" s="35">
        <f t="shared" si="58"/>
        <v>0</v>
      </c>
      <c r="S166" s="40">
        <f t="shared" si="8"/>
        <v>0</v>
      </c>
      <c r="T166" s="44"/>
    </row>
    <row r="167" ht="15.75" hidden="1" customHeight="1" outlineLevel="1">
      <c r="A167" s="44"/>
      <c r="B167" s="45"/>
      <c r="C167" s="46">
        <f t="shared" si="59"/>
        <v>45447</v>
      </c>
      <c r="D167" s="35"/>
      <c r="E167" s="36"/>
      <c r="F167" s="37" t="str">
        <f t="shared" si="53"/>
        <v>0</v>
      </c>
      <c r="G167" s="35"/>
      <c r="H167" s="36"/>
      <c r="I167" s="36"/>
      <c r="J167" s="36"/>
      <c r="K167" s="36" t="str">
        <f t="shared" si="54"/>
        <v>0</v>
      </c>
      <c r="L167" s="38"/>
      <c r="M167" s="39"/>
      <c r="N167" s="35">
        <f t="shared" si="55"/>
        <v>0</v>
      </c>
      <c r="O167" s="27">
        <f t="shared" si="56"/>
        <v>0</v>
      </c>
      <c r="P167" s="29">
        <f t="shared" si="7"/>
        <v>0</v>
      </c>
      <c r="Q167" s="35">
        <f t="shared" si="57"/>
        <v>0</v>
      </c>
      <c r="R167" s="35">
        <f t="shared" si="58"/>
        <v>0</v>
      </c>
      <c r="S167" s="40">
        <f t="shared" si="8"/>
        <v>0</v>
      </c>
      <c r="T167" s="44"/>
    </row>
    <row r="168" ht="15.75" hidden="1" customHeight="1" outlineLevel="1">
      <c r="A168" s="44"/>
      <c r="B168" s="45"/>
      <c r="C168" s="46">
        <f t="shared" si="59"/>
        <v>45448</v>
      </c>
      <c r="D168" s="35"/>
      <c r="E168" s="36"/>
      <c r="F168" s="37" t="str">
        <f t="shared" si="53"/>
        <v>0</v>
      </c>
      <c r="G168" s="35"/>
      <c r="H168" s="36"/>
      <c r="I168" s="36"/>
      <c r="J168" s="36"/>
      <c r="K168" s="36" t="str">
        <f t="shared" si="54"/>
        <v>0</v>
      </c>
      <c r="L168" s="38"/>
      <c r="M168" s="39"/>
      <c r="N168" s="35">
        <f t="shared" si="55"/>
        <v>0</v>
      </c>
      <c r="O168" s="27">
        <f t="shared" si="56"/>
        <v>0</v>
      </c>
      <c r="P168" s="29">
        <f t="shared" si="7"/>
        <v>0</v>
      </c>
      <c r="Q168" s="35">
        <f t="shared" si="57"/>
        <v>0</v>
      </c>
      <c r="R168" s="35">
        <f t="shared" si="58"/>
        <v>0</v>
      </c>
      <c r="S168" s="40">
        <f t="shared" si="8"/>
        <v>0</v>
      </c>
      <c r="T168" s="44"/>
    </row>
    <row r="169" ht="15.75" hidden="1" customHeight="1" outlineLevel="1">
      <c r="A169" s="44"/>
      <c r="B169" s="45"/>
      <c r="C169" s="46">
        <f t="shared" si="59"/>
        <v>45449</v>
      </c>
      <c r="D169" s="35"/>
      <c r="E169" s="36"/>
      <c r="F169" s="37" t="str">
        <f t="shared" si="53"/>
        <v>0</v>
      </c>
      <c r="G169" s="35"/>
      <c r="H169" s="36"/>
      <c r="I169" s="36"/>
      <c r="J169" s="36"/>
      <c r="K169" s="36" t="str">
        <f t="shared" si="54"/>
        <v>0</v>
      </c>
      <c r="L169" s="38"/>
      <c r="M169" s="39"/>
      <c r="N169" s="35">
        <f t="shared" si="55"/>
        <v>0</v>
      </c>
      <c r="O169" s="27">
        <f t="shared" si="56"/>
        <v>0</v>
      </c>
      <c r="P169" s="29">
        <f t="shared" si="7"/>
        <v>0</v>
      </c>
      <c r="Q169" s="35">
        <f t="shared" si="57"/>
        <v>0</v>
      </c>
      <c r="R169" s="35">
        <f t="shared" si="58"/>
        <v>0</v>
      </c>
      <c r="S169" s="40">
        <f t="shared" si="8"/>
        <v>0</v>
      </c>
      <c r="T169" s="44"/>
    </row>
    <row r="170" ht="15.75" hidden="1" customHeight="1" outlineLevel="1">
      <c r="A170" s="44"/>
      <c r="B170" s="45"/>
      <c r="C170" s="46">
        <f t="shared" si="59"/>
        <v>45450</v>
      </c>
      <c r="D170" s="35"/>
      <c r="E170" s="36"/>
      <c r="F170" s="37" t="str">
        <f t="shared" si="53"/>
        <v>0</v>
      </c>
      <c r="G170" s="35"/>
      <c r="H170" s="36"/>
      <c r="I170" s="36"/>
      <c r="J170" s="36"/>
      <c r="K170" s="36" t="str">
        <f t="shared" si="54"/>
        <v>0</v>
      </c>
      <c r="L170" s="38"/>
      <c r="M170" s="39"/>
      <c r="N170" s="35">
        <f t="shared" si="55"/>
        <v>0</v>
      </c>
      <c r="O170" s="27">
        <f t="shared" si="56"/>
        <v>0</v>
      </c>
      <c r="P170" s="29">
        <f t="shared" si="7"/>
        <v>0</v>
      </c>
      <c r="Q170" s="35">
        <f t="shared" si="57"/>
        <v>0</v>
      </c>
      <c r="R170" s="35">
        <f t="shared" si="58"/>
        <v>0</v>
      </c>
      <c r="S170" s="40">
        <f t="shared" si="8"/>
        <v>0</v>
      </c>
      <c r="T170" s="44"/>
    </row>
    <row r="171" ht="15.75" hidden="1" customHeight="1" outlineLevel="1">
      <c r="A171" s="44"/>
      <c r="B171" s="45"/>
      <c r="C171" s="46">
        <f t="shared" si="59"/>
        <v>45451</v>
      </c>
      <c r="D171" s="35"/>
      <c r="E171" s="36"/>
      <c r="F171" s="37" t="str">
        <f t="shared" si="53"/>
        <v>0</v>
      </c>
      <c r="G171" s="35"/>
      <c r="H171" s="36"/>
      <c r="I171" s="36"/>
      <c r="J171" s="36"/>
      <c r="K171" s="36" t="str">
        <f t="shared" si="54"/>
        <v>0</v>
      </c>
      <c r="L171" s="38"/>
      <c r="M171" s="39"/>
      <c r="N171" s="35">
        <f t="shared" si="55"/>
        <v>0</v>
      </c>
      <c r="O171" s="27">
        <f t="shared" si="56"/>
        <v>0</v>
      </c>
      <c r="P171" s="29">
        <f t="shared" si="7"/>
        <v>0</v>
      </c>
      <c r="Q171" s="35">
        <f t="shared" si="57"/>
        <v>0</v>
      </c>
      <c r="R171" s="35">
        <f t="shared" si="58"/>
        <v>0</v>
      </c>
      <c r="S171" s="40">
        <f t="shared" si="8"/>
        <v>0</v>
      </c>
      <c r="T171" s="44"/>
    </row>
    <row r="172" ht="15.75" hidden="1" customHeight="1" outlineLevel="1">
      <c r="A172" s="44"/>
      <c r="B172" s="45"/>
      <c r="C172" s="46">
        <f t="shared" si="59"/>
        <v>45452</v>
      </c>
      <c r="D172" s="35"/>
      <c r="E172" s="36"/>
      <c r="F172" s="37" t="str">
        <f t="shared" si="53"/>
        <v>0</v>
      </c>
      <c r="G172" s="35"/>
      <c r="H172" s="36"/>
      <c r="I172" s="36"/>
      <c r="J172" s="36"/>
      <c r="K172" s="36" t="str">
        <f t="shared" si="54"/>
        <v>0</v>
      </c>
      <c r="L172" s="38"/>
      <c r="M172" s="39"/>
      <c r="N172" s="35">
        <f t="shared" si="55"/>
        <v>0</v>
      </c>
      <c r="O172" s="27">
        <f t="shared" si="56"/>
        <v>0</v>
      </c>
      <c r="P172" s="29">
        <f t="shared" si="7"/>
        <v>0</v>
      </c>
      <c r="Q172" s="35">
        <f t="shared" si="57"/>
        <v>0</v>
      </c>
      <c r="R172" s="35">
        <f t="shared" si="58"/>
        <v>0</v>
      </c>
      <c r="S172" s="40">
        <f t="shared" si="8"/>
        <v>0</v>
      </c>
      <c r="T172" s="44"/>
    </row>
    <row r="173" ht="15.75" hidden="1" customHeight="1" outlineLevel="1">
      <c r="A173" s="44"/>
      <c r="B173" s="45"/>
      <c r="C173" s="46">
        <f t="shared" si="59"/>
        <v>45453</v>
      </c>
      <c r="D173" s="35"/>
      <c r="E173" s="36"/>
      <c r="F173" s="37" t="str">
        <f t="shared" si="53"/>
        <v>0</v>
      </c>
      <c r="G173" s="35"/>
      <c r="H173" s="36"/>
      <c r="I173" s="36"/>
      <c r="J173" s="36"/>
      <c r="K173" s="36" t="str">
        <f t="shared" si="54"/>
        <v>0</v>
      </c>
      <c r="L173" s="38"/>
      <c r="M173" s="39"/>
      <c r="N173" s="35">
        <f t="shared" si="55"/>
        <v>0</v>
      </c>
      <c r="O173" s="27">
        <f t="shared" si="56"/>
        <v>0</v>
      </c>
      <c r="P173" s="29">
        <f t="shared" si="7"/>
        <v>0</v>
      </c>
      <c r="Q173" s="35">
        <f t="shared" si="57"/>
        <v>0</v>
      </c>
      <c r="R173" s="35">
        <f t="shared" si="58"/>
        <v>0</v>
      </c>
      <c r="S173" s="40">
        <f t="shared" si="8"/>
        <v>0</v>
      </c>
      <c r="T173" s="44"/>
    </row>
    <row r="174" ht="15.75" hidden="1" customHeight="1" outlineLevel="1">
      <c r="A174" s="44"/>
      <c r="B174" s="45"/>
      <c r="C174" s="46">
        <f t="shared" si="59"/>
        <v>45454</v>
      </c>
      <c r="D174" s="35"/>
      <c r="E174" s="36"/>
      <c r="F174" s="37" t="str">
        <f t="shared" si="53"/>
        <v>0</v>
      </c>
      <c r="G174" s="35"/>
      <c r="H174" s="36"/>
      <c r="I174" s="36"/>
      <c r="J174" s="36"/>
      <c r="K174" s="36" t="str">
        <f t="shared" si="54"/>
        <v>0</v>
      </c>
      <c r="L174" s="38"/>
      <c r="M174" s="39"/>
      <c r="N174" s="35">
        <f t="shared" si="55"/>
        <v>0</v>
      </c>
      <c r="O174" s="27">
        <f t="shared" si="56"/>
        <v>0</v>
      </c>
      <c r="P174" s="29">
        <f t="shared" si="7"/>
        <v>0</v>
      </c>
      <c r="Q174" s="35">
        <f t="shared" si="57"/>
        <v>0</v>
      </c>
      <c r="R174" s="35">
        <f t="shared" si="58"/>
        <v>0</v>
      </c>
      <c r="S174" s="40">
        <f t="shared" si="8"/>
        <v>0</v>
      </c>
      <c r="T174" s="44"/>
    </row>
    <row r="175" ht="15.75" hidden="1" customHeight="1" outlineLevel="1">
      <c r="A175" s="44"/>
      <c r="B175" s="45"/>
      <c r="C175" s="46">
        <f t="shared" si="59"/>
        <v>45455</v>
      </c>
      <c r="D175" s="35"/>
      <c r="E175" s="36"/>
      <c r="F175" s="37" t="str">
        <f t="shared" si="53"/>
        <v>0</v>
      </c>
      <c r="G175" s="35"/>
      <c r="H175" s="36"/>
      <c r="I175" s="36"/>
      <c r="J175" s="36"/>
      <c r="K175" s="36" t="str">
        <f t="shared" si="54"/>
        <v>0</v>
      </c>
      <c r="L175" s="38"/>
      <c r="M175" s="39"/>
      <c r="N175" s="35">
        <f t="shared" si="55"/>
        <v>0</v>
      </c>
      <c r="O175" s="27">
        <f t="shared" si="56"/>
        <v>0</v>
      </c>
      <c r="P175" s="29">
        <f t="shared" si="7"/>
        <v>0</v>
      </c>
      <c r="Q175" s="35">
        <f t="shared" si="57"/>
        <v>0</v>
      </c>
      <c r="R175" s="35">
        <f t="shared" si="58"/>
        <v>0</v>
      </c>
      <c r="S175" s="40">
        <f t="shared" si="8"/>
        <v>0</v>
      </c>
      <c r="T175" s="44"/>
    </row>
    <row r="176" ht="15.75" hidden="1" customHeight="1" outlineLevel="1">
      <c r="A176" s="44"/>
      <c r="B176" s="45"/>
      <c r="C176" s="46">
        <f t="shared" si="59"/>
        <v>45456</v>
      </c>
      <c r="D176" s="35"/>
      <c r="E176" s="36"/>
      <c r="F176" s="37" t="str">
        <f t="shared" si="53"/>
        <v>0</v>
      </c>
      <c r="G176" s="35"/>
      <c r="H176" s="36"/>
      <c r="I176" s="36"/>
      <c r="J176" s="36"/>
      <c r="K176" s="36" t="str">
        <f t="shared" si="54"/>
        <v>0</v>
      </c>
      <c r="L176" s="38"/>
      <c r="M176" s="39"/>
      <c r="N176" s="35">
        <f t="shared" si="55"/>
        <v>0</v>
      </c>
      <c r="O176" s="27">
        <f t="shared" si="56"/>
        <v>0</v>
      </c>
      <c r="P176" s="29">
        <f t="shared" si="7"/>
        <v>0</v>
      </c>
      <c r="Q176" s="35">
        <f t="shared" si="57"/>
        <v>0</v>
      </c>
      <c r="R176" s="35">
        <f t="shared" si="58"/>
        <v>0</v>
      </c>
      <c r="S176" s="40">
        <f t="shared" si="8"/>
        <v>0</v>
      </c>
      <c r="T176" s="44"/>
    </row>
    <row r="177" ht="15.75" hidden="1" customHeight="1" outlineLevel="1">
      <c r="A177" s="44"/>
      <c r="B177" s="45"/>
      <c r="C177" s="46">
        <f t="shared" si="59"/>
        <v>45457</v>
      </c>
      <c r="D177" s="35"/>
      <c r="E177" s="36"/>
      <c r="F177" s="37" t="str">
        <f t="shared" si="53"/>
        <v>0</v>
      </c>
      <c r="G177" s="35"/>
      <c r="H177" s="36"/>
      <c r="I177" s="36"/>
      <c r="J177" s="36"/>
      <c r="K177" s="36" t="str">
        <f t="shared" si="54"/>
        <v>0</v>
      </c>
      <c r="L177" s="38"/>
      <c r="M177" s="39"/>
      <c r="N177" s="35">
        <f t="shared" si="55"/>
        <v>0</v>
      </c>
      <c r="O177" s="27">
        <f t="shared" si="56"/>
        <v>0</v>
      </c>
      <c r="P177" s="29">
        <f t="shared" si="7"/>
        <v>0</v>
      </c>
      <c r="Q177" s="35">
        <f t="shared" si="57"/>
        <v>0</v>
      </c>
      <c r="R177" s="35">
        <f t="shared" si="58"/>
        <v>0</v>
      </c>
      <c r="S177" s="40">
        <f t="shared" si="8"/>
        <v>0</v>
      </c>
      <c r="T177" s="44"/>
    </row>
    <row r="178" ht="15.75" hidden="1" customHeight="1" outlineLevel="1">
      <c r="A178" s="44"/>
      <c r="B178" s="45"/>
      <c r="C178" s="46">
        <f t="shared" si="59"/>
        <v>45458</v>
      </c>
      <c r="D178" s="35"/>
      <c r="E178" s="36"/>
      <c r="F178" s="37" t="str">
        <f t="shared" si="53"/>
        <v>0</v>
      </c>
      <c r="G178" s="35"/>
      <c r="H178" s="36"/>
      <c r="I178" s="36"/>
      <c r="J178" s="36"/>
      <c r="K178" s="36" t="str">
        <f t="shared" si="54"/>
        <v>0</v>
      </c>
      <c r="L178" s="38"/>
      <c r="M178" s="39"/>
      <c r="N178" s="35">
        <f t="shared" si="55"/>
        <v>0</v>
      </c>
      <c r="O178" s="27">
        <f t="shared" si="56"/>
        <v>0</v>
      </c>
      <c r="P178" s="29">
        <f t="shared" si="7"/>
        <v>0</v>
      </c>
      <c r="Q178" s="35">
        <f t="shared" si="57"/>
        <v>0</v>
      </c>
      <c r="R178" s="35">
        <f t="shared" si="58"/>
        <v>0</v>
      </c>
      <c r="S178" s="40">
        <f t="shared" si="8"/>
        <v>0</v>
      </c>
      <c r="T178" s="44"/>
    </row>
    <row r="179" ht="15.75" hidden="1" customHeight="1" outlineLevel="1">
      <c r="A179" s="44"/>
      <c r="B179" s="45"/>
      <c r="C179" s="46">
        <f t="shared" si="59"/>
        <v>45459</v>
      </c>
      <c r="D179" s="35"/>
      <c r="E179" s="36"/>
      <c r="F179" s="37" t="str">
        <f t="shared" si="53"/>
        <v>0</v>
      </c>
      <c r="G179" s="35"/>
      <c r="H179" s="36"/>
      <c r="I179" s="36"/>
      <c r="J179" s="36"/>
      <c r="K179" s="36" t="str">
        <f t="shared" si="54"/>
        <v>0</v>
      </c>
      <c r="L179" s="38"/>
      <c r="M179" s="39"/>
      <c r="N179" s="35">
        <f t="shared" si="55"/>
        <v>0</v>
      </c>
      <c r="O179" s="27">
        <f t="shared" si="56"/>
        <v>0</v>
      </c>
      <c r="P179" s="29">
        <f t="shared" si="7"/>
        <v>0</v>
      </c>
      <c r="Q179" s="35">
        <f t="shared" si="57"/>
        <v>0</v>
      </c>
      <c r="R179" s="35">
        <f t="shared" si="58"/>
        <v>0</v>
      </c>
      <c r="S179" s="40">
        <f t="shared" si="8"/>
        <v>0</v>
      </c>
      <c r="T179" s="44"/>
    </row>
    <row r="180" ht="15.75" hidden="1" customHeight="1" outlineLevel="1">
      <c r="A180" s="44"/>
      <c r="B180" s="45"/>
      <c r="C180" s="46">
        <f t="shared" si="59"/>
        <v>45460</v>
      </c>
      <c r="D180" s="35"/>
      <c r="E180" s="36"/>
      <c r="F180" s="37" t="str">
        <f t="shared" si="53"/>
        <v>0</v>
      </c>
      <c r="G180" s="35"/>
      <c r="H180" s="36"/>
      <c r="I180" s="36"/>
      <c r="J180" s="36"/>
      <c r="K180" s="36" t="str">
        <f t="shared" si="54"/>
        <v>0</v>
      </c>
      <c r="L180" s="38"/>
      <c r="M180" s="39"/>
      <c r="N180" s="35">
        <f t="shared" si="55"/>
        <v>0</v>
      </c>
      <c r="O180" s="27">
        <f t="shared" si="56"/>
        <v>0</v>
      </c>
      <c r="P180" s="29">
        <f t="shared" si="7"/>
        <v>0</v>
      </c>
      <c r="Q180" s="35">
        <f t="shared" si="57"/>
        <v>0</v>
      </c>
      <c r="R180" s="35">
        <f t="shared" si="58"/>
        <v>0</v>
      </c>
      <c r="S180" s="40">
        <f t="shared" si="8"/>
        <v>0</v>
      </c>
      <c r="T180" s="44"/>
    </row>
    <row r="181" ht="15.75" hidden="1" customHeight="1" outlineLevel="1">
      <c r="A181" s="44"/>
      <c r="B181" s="45"/>
      <c r="C181" s="46">
        <f t="shared" si="59"/>
        <v>45461</v>
      </c>
      <c r="D181" s="35"/>
      <c r="E181" s="36"/>
      <c r="F181" s="37" t="str">
        <f t="shared" si="53"/>
        <v>0</v>
      </c>
      <c r="G181" s="35"/>
      <c r="H181" s="36"/>
      <c r="I181" s="36"/>
      <c r="J181" s="36"/>
      <c r="K181" s="36" t="str">
        <f t="shared" si="54"/>
        <v>0</v>
      </c>
      <c r="L181" s="38"/>
      <c r="M181" s="39"/>
      <c r="N181" s="35">
        <f t="shared" si="55"/>
        <v>0</v>
      </c>
      <c r="O181" s="27">
        <f t="shared" si="56"/>
        <v>0</v>
      </c>
      <c r="P181" s="29">
        <f t="shared" si="7"/>
        <v>0</v>
      </c>
      <c r="Q181" s="35">
        <f t="shared" si="57"/>
        <v>0</v>
      </c>
      <c r="R181" s="35">
        <f t="shared" si="58"/>
        <v>0</v>
      </c>
      <c r="S181" s="40">
        <f t="shared" si="8"/>
        <v>0</v>
      </c>
      <c r="T181" s="44"/>
    </row>
    <row r="182" ht="15.75" hidden="1" customHeight="1" outlineLevel="1">
      <c r="A182" s="44"/>
      <c r="B182" s="45"/>
      <c r="C182" s="46">
        <f t="shared" si="59"/>
        <v>45462</v>
      </c>
      <c r="D182" s="35"/>
      <c r="E182" s="36"/>
      <c r="F182" s="37" t="str">
        <f t="shared" si="53"/>
        <v>0</v>
      </c>
      <c r="G182" s="35"/>
      <c r="H182" s="36"/>
      <c r="I182" s="36"/>
      <c r="J182" s="36"/>
      <c r="K182" s="36" t="str">
        <f t="shared" si="54"/>
        <v>0</v>
      </c>
      <c r="L182" s="38"/>
      <c r="M182" s="39"/>
      <c r="N182" s="35">
        <f t="shared" si="55"/>
        <v>0</v>
      </c>
      <c r="O182" s="27">
        <f t="shared" si="56"/>
        <v>0</v>
      </c>
      <c r="P182" s="29">
        <f t="shared" si="7"/>
        <v>0</v>
      </c>
      <c r="Q182" s="35">
        <f t="shared" si="57"/>
        <v>0</v>
      </c>
      <c r="R182" s="35">
        <f t="shared" si="58"/>
        <v>0</v>
      </c>
      <c r="S182" s="40">
        <f t="shared" si="8"/>
        <v>0</v>
      </c>
      <c r="T182" s="44"/>
    </row>
    <row r="183" ht="15.75" hidden="1" customHeight="1" outlineLevel="1">
      <c r="A183" s="44"/>
      <c r="B183" s="45"/>
      <c r="C183" s="46">
        <f t="shared" si="59"/>
        <v>45463</v>
      </c>
      <c r="D183" s="35"/>
      <c r="E183" s="36"/>
      <c r="F183" s="37" t="str">
        <f t="shared" si="53"/>
        <v>0</v>
      </c>
      <c r="G183" s="35"/>
      <c r="H183" s="36"/>
      <c r="I183" s="36"/>
      <c r="J183" s="36"/>
      <c r="K183" s="36" t="str">
        <f t="shared" si="54"/>
        <v>0</v>
      </c>
      <c r="L183" s="38"/>
      <c r="M183" s="39"/>
      <c r="N183" s="35">
        <f t="shared" si="55"/>
        <v>0</v>
      </c>
      <c r="O183" s="27">
        <f t="shared" si="56"/>
        <v>0</v>
      </c>
      <c r="P183" s="29">
        <f t="shared" si="7"/>
        <v>0</v>
      </c>
      <c r="Q183" s="35">
        <f t="shared" si="57"/>
        <v>0</v>
      </c>
      <c r="R183" s="35">
        <f t="shared" si="58"/>
        <v>0</v>
      </c>
      <c r="S183" s="40">
        <f t="shared" si="8"/>
        <v>0</v>
      </c>
      <c r="T183" s="44"/>
    </row>
    <row r="184" ht="15.75" hidden="1" customHeight="1" outlineLevel="1">
      <c r="A184" s="44"/>
      <c r="B184" s="45"/>
      <c r="C184" s="46">
        <f t="shared" si="59"/>
        <v>45464</v>
      </c>
      <c r="D184" s="35"/>
      <c r="E184" s="36"/>
      <c r="F184" s="37" t="str">
        <f t="shared" si="53"/>
        <v>0</v>
      </c>
      <c r="G184" s="35"/>
      <c r="H184" s="36"/>
      <c r="I184" s="36"/>
      <c r="J184" s="36"/>
      <c r="K184" s="36" t="str">
        <f t="shared" si="54"/>
        <v>0</v>
      </c>
      <c r="L184" s="38"/>
      <c r="M184" s="39"/>
      <c r="N184" s="35">
        <f t="shared" si="55"/>
        <v>0</v>
      </c>
      <c r="O184" s="27">
        <f t="shared" si="56"/>
        <v>0</v>
      </c>
      <c r="P184" s="29">
        <f t="shared" si="7"/>
        <v>0</v>
      </c>
      <c r="Q184" s="35">
        <f t="shared" si="57"/>
        <v>0</v>
      </c>
      <c r="R184" s="35">
        <f t="shared" si="58"/>
        <v>0</v>
      </c>
      <c r="S184" s="40">
        <f t="shared" si="8"/>
        <v>0</v>
      </c>
      <c r="T184" s="44"/>
    </row>
    <row r="185" ht="15.75" hidden="1" customHeight="1" outlineLevel="1">
      <c r="A185" s="44"/>
      <c r="B185" s="45"/>
      <c r="C185" s="46">
        <f t="shared" si="59"/>
        <v>45465</v>
      </c>
      <c r="D185" s="35"/>
      <c r="E185" s="36"/>
      <c r="F185" s="37" t="str">
        <f t="shared" si="53"/>
        <v>0</v>
      </c>
      <c r="G185" s="35"/>
      <c r="H185" s="36"/>
      <c r="I185" s="36"/>
      <c r="J185" s="36"/>
      <c r="K185" s="36" t="str">
        <f t="shared" si="54"/>
        <v>0</v>
      </c>
      <c r="L185" s="38"/>
      <c r="M185" s="39"/>
      <c r="N185" s="35">
        <f t="shared" si="55"/>
        <v>0</v>
      </c>
      <c r="O185" s="27">
        <f t="shared" si="56"/>
        <v>0</v>
      </c>
      <c r="P185" s="29">
        <f t="shared" si="7"/>
        <v>0</v>
      </c>
      <c r="Q185" s="35">
        <f t="shared" si="57"/>
        <v>0</v>
      </c>
      <c r="R185" s="35">
        <f t="shared" si="58"/>
        <v>0</v>
      </c>
      <c r="S185" s="40">
        <f t="shared" si="8"/>
        <v>0</v>
      </c>
      <c r="T185" s="44"/>
    </row>
    <row r="186" ht="15.75" hidden="1" customHeight="1" outlineLevel="1">
      <c r="A186" s="44"/>
      <c r="B186" s="45"/>
      <c r="C186" s="46">
        <f t="shared" si="59"/>
        <v>45466</v>
      </c>
      <c r="D186" s="35"/>
      <c r="E186" s="36"/>
      <c r="F186" s="37" t="str">
        <f t="shared" si="53"/>
        <v>0</v>
      </c>
      <c r="G186" s="35"/>
      <c r="H186" s="36"/>
      <c r="I186" s="36"/>
      <c r="J186" s="36"/>
      <c r="K186" s="36" t="str">
        <f t="shared" si="54"/>
        <v>0</v>
      </c>
      <c r="L186" s="38"/>
      <c r="M186" s="39"/>
      <c r="N186" s="35">
        <f t="shared" si="55"/>
        <v>0</v>
      </c>
      <c r="O186" s="27">
        <f t="shared" si="56"/>
        <v>0</v>
      </c>
      <c r="P186" s="29">
        <f t="shared" si="7"/>
        <v>0</v>
      </c>
      <c r="Q186" s="35">
        <f t="shared" si="57"/>
        <v>0</v>
      </c>
      <c r="R186" s="35">
        <f t="shared" si="58"/>
        <v>0</v>
      </c>
      <c r="S186" s="40">
        <f t="shared" si="8"/>
        <v>0</v>
      </c>
      <c r="T186" s="44"/>
    </row>
    <row r="187" ht="15.75" hidden="1" customHeight="1" outlineLevel="1">
      <c r="A187" s="44"/>
      <c r="B187" s="45"/>
      <c r="C187" s="46">
        <f t="shared" si="59"/>
        <v>45467</v>
      </c>
      <c r="D187" s="35"/>
      <c r="E187" s="36"/>
      <c r="F187" s="37" t="str">
        <f t="shared" si="53"/>
        <v>0</v>
      </c>
      <c r="G187" s="35"/>
      <c r="H187" s="36"/>
      <c r="I187" s="36"/>
      <c r="J187" s="36"/>
      <c r="K187" s="36" t="str">
        <f t="shared" si="54"/>
        <v>0</v>
      </c>
      <c r="L187" s="38"/>
      <c r="M187" s="39"/>
      <c r="N187" s="35">
        <f t="shared" si="55"/>
        <v>0</v>
      </c>
      <c r="O187" s="27">
        <f t="shared" si="56"/>
        <v>0</v>
      </c>
      <c r="P187" s="29">
        <f t="shared" si="7"/>
        <v>0</v>
      </c>
      <c r="Q187" s="35">
        <f t="shared" si="57"/>
        <v>0</v>
      </c>
      <c r="R187" s="35">
        <f t="shared" si="58"/>
        <v>0</v>
      </c>
      <c r="S187" s="40">
        <f t="shared" si="8"/>
        <v>0</v>
      </c>
      <c r="T187" s="44"/>
    </row>
    <row r="188" ht="15.75" hidden="1" customHeight="1" outlineLevel="1">
      <c r="A188" s="44"/>
      <c r="B188" s="45"/>
      <c r="C188" s="46">
        <f t="shared" si="59"/>
        <v>45468</v>
      </c>
      <c r="D188" s="35"/>
      <c r="E188" s="36"/>
      <c r="F188" s="37" t="str">
        <f t="shared" si="53"/>
        <v>0</v>
      </c>
      <c r="G188" s="35"/>
      <c r="H188" s="36"/>
      <c r="I188" s="36"/>
      <c r="J188" s="36"/>
      <c r="K188" s="36" t="str">
        <f t="shared" si="54"/>
        <v>0</v>
      </c>
      <c r="L188" s="38"/>
      <c r="M188" s="39"/>
      <c r="N188" s="35">
        <f t="shared" si="55"/>
        <v>0</v>
      </c>
      <c r="O188" s="27">
        <f t="shared" si="56"/>
        <v>0</v>
      </c>
      <c r="P188" s="29">
        <f t="shared" si="7"/>
        <v>0</v>
      </c>
      <c r="Q188" s="35">
        <f t="shared" si="57"/>
        <v>0</v>
      </c>
      <c r="R188" s="35">
        <f t="shared" si="58"/>
        <v>0</v>
      </c>
      <c r="S188" s="40">
        <f t="shared" si="8"/>
        <v>0</v>
      </c>
      <c r="T188" s="44"/>
    </row>
    <row r="189" ht="15.75" hidden="1" customHeight="1" outlineLevel="1">
      <c r="A189" s="44"/>
      <c r="B189" s="45"/>
      <c r="C189" s="46">
        <f t="shared" si="59"/>
        <v>45469</v>
      </c>
      <c r="D189" s="35"/>
      <c r="E189" s="36"/>
      <c r="F189" s="37" t="str">
        <f t="shared" si="53"/>
        <v>0</v>
      </c>
      <c r="G189" s="35"/>
      <c r="H189" s="36"/>
      <c r="I189" s="36"/>
      <c r="J189" s="36"/>
      <c r="K189" s="36" t="str">
        <f t="shared" si="54"/>
        <v>0</v>
      </c>
      <c r="L189" s="38"/>
      <c r="M189" s="39"/>
      <c r="N189" s="35">
        <f t="shared" si="55"/>
        <v>0</v>
      </c>
      <c r="O189" s="27">
        <f t="shared" si="56"/>
        <v>0</v>
      </c>
      <c r="P189" s="29">
        <f t="shared" si="7"/>
        <v>0</v>
      </c>
      <c r="Q189" s="35">
        <f t="shared" si="57"/>
        <v>0</v>
      </c>
      <c r="R189" s="35">
        <f t="shared" si="58"/>
        <v>0</v>
      </c>
      <c r="S189" s="40">
        <f t="shared" si="8"/>
        <v>0</v>
      </c>
      <c r="T189" s="44"/>
    </row>
    <row r="190" ht="15.75" hidden="1" customHeight="1" outlineLevel="1">
      <c r="A190" s="44"/>
      <c r="B190" s="45"/>
      <c r="C190" s="46">
        <f t="shared" si="59"/>
        <v>45470</v>
      </c>
      <c r="D190" s="35"/>
      <c r="E190" s="36"/>
      <c r="F190" s="37" t="str">
        <f t="shared" si="53"/>
        <v>0</v>
      </c>
      <c r="G190" s="35"/>
      <c r="H190" s="36"/>
      <c r="I190" s="36"/>
      <c r="J190" s="36"/>
      <c r="K190" s="36" t="str">
        <f t="shared" si="54"/>
        <v>0</v>
      </c>
      <c r="L190" s="38"/>
      <c r="M190" s="39"/>
      <c r="N190" s="35">
        <f t="shared" si="55"/>
        <v>0</v>
      </c>
      <c r="O190" s="27">
        <f t="shared" si="56"/>
        <v>0</v>
      </c>
      <c r="P190" s="29">
        <f t="shared" si="7"/>
        <v>0</v>
      </c>
      <c r="Q190" s="35">
        <f t="shared" si="57"/>
        <v>0</v>
      </c>
      <c r="R190" s="35">
        <f t="shared" si="58"/>
        <v>0</v>
      </c>
      <c r="S190" s="40">
        <f t="shared" si="8"/>
        <v>0</v>
      </c>
      <c r="T190" s="44"/>
    </row>
    <row r="191" ht="15.75" hidden="1" customHeight="1" outlineLevel="1">
      <c r="A191" s="44"/>
      <c r="B191" s="45"/>
      <c r="C191" s="46">
        <f t="shared" si="59"/>
        <v>45471</v>
      </c>
      <c r="D191" s="35"/>
      <c r="E191" s="36"/>
      <c r="F191" s="37" t="str">
        <f t="shared" si="53"/>
        <v>0</v>
      </c>
      <c r="G191" s="35"/>
      <c r="H191" s="36"/>
      <c r="I191" s="36"/>
      <c r="J191" s="36"/>
      <c r="K191" s="36" t="str">
        <f t="shared" si="54"/>
        <v>0</v>
      </c>
      <c r="L191" s="38"/>
      <c r="M191" s="39"/>
      <c r="N191" s="35">
        <f t="shared" si="55"/>
        <v>0</v>
      </c>
      <c r="O191" s="27">
        <f t="shared" si="56"/>
        <v>0</v>
      </c>
      <c r="P191" s="29">
        <f t="shared" si="7"/>
        <v>0</v>
      </c>
      <c r="Q191" s="35">
        <f t="shared" si="57"/>
        <v>0</v>
      </c>
      <c r="R191" s="35">
        <f t="shared" si="58"/>
        <v>0</v>
      </c>
      <c r="S191" s="40">
        <f t="shared" si="8"/>
        <v>0</v>
      </c>
      <c r="T191" s="44"/>
    </row>
    <row r="192" ht="15.75" hidden="1" customHeight="1" outlineLevel="1">
      <c r="A192" s="44"/>
      <c r="B192" s="45"/>
      <c r="C192" s="46">
        <f t="shared" si="59"/>
        <v>45472</v>
      </c>
      <c r="D192" s="35"/>
      <c r="E192" s="36"/>
      <c r="F192" s="37" t="str">
        <f t="shared" si="53"/>
        <v>0</v>
      </c>
      <c r="G192" s="35"/>
      <c r="H192" s="36"/>
      <c r="I192" s="36"/>
      <c r="J192" s="36"/>
      <c r="K192" s="36" t="str">
        <f t="shared" si="54"/>
        <v>0</v>
      </c>
      <c r="L192" s="38"/>
      <c r="M192" s="39"/>
      <c r="N192" s="35">
        <f t="shared" si="55"/>
        <v>0</v>
      </c>
      <c r="O192" s="27">
        <f t="shared" si="56"/>
        <v>0</v>
      </c>
      <c r="P192" s="29">
        <f t="shared" si="7"/>
        <v>0</v>
      </c>
      <c r="Q192" s="35">
        <f t="shared" si="57"/>
        <v>0</v>
      </c>
      <c r="R192" s="35">
        <f t="shared" si="58"/>
        <v>0</v>
      </c>
      <c r="S192" s="40">
        <f t="shared" si="8"/>
        <v>0</v>
      </c>
      <c r="T192" s="44"/>
    </row>
    <row r="193" ht="15.75" hidden="1" customHeight="1" outlineLevel="1">
      <c r="A193" s="44"/>
      <c r="B193" s="45"/>
      <c r="C193" s="46">
        <f t="shared" si="59"/>
        <v>45473</v>
      </c>
      <c r="D193" s="35"/>
      <c r="E193" s="36"/>
      <c r="F193" s="37" t="str">
        <f t="shared" si="53"/>
        <v>0</v>
      </c>
      <c r="G193" s="35"/>
      <c r="H193" s="36"/>
      <c r="I193" s="36"/>
      <c r="J193" s="36"/>
      <c r="K193" s="36" t="str">
        <f t="shared" si="54"/>
        <v>0</v>
      </c>
      <c r="L193" s="38"/>
      <c r="M193" s="39"/>
      <c r="N193" s="35">
        <f t="shared" si="55"/>
        <v>0</v>
      </c>
      <c r="O193" s="27">
        <f t="shared" si="56"/>
        <v>0</v>
      </c>
      <c r="P193" s="29">
        <f t="shared" si="7"/>
        <v>0</v>
      </c>
      <c r="Q193" s="35">
        <f t="shared" si="57"/>
        <v>0</v>
      </c>
      <c r="R193" s="35">
        <f t="shared" si="58"/>
        <v>0</v>
      </c>
      <c r="S193" s="40">
        <f t="shared" si="8"/>
        <v>0</v>
      </c>
      <c r="T193" s="44"/>
    </row>
    <row r="194" ht="15.75" customHeight="1" collapsed="1">
      <c r="A194" s="11"/>
      <c r="B194" s="2" t="s">
        <v>24</v>
      </c>
      <c r="C194" s="26" t="s">
        <v>18</v>
      </c>
      <c r="D194" s="27">
        <f t="shared" ref="D194:E194" si="60">SUM(D195:D225)</f>
        <v>0</v>
      </c>
      <c r="E194" s="28">
        <f t="shared" si="60"/>
        <v>0</v>
      </c>
      <c r="F194" s="27" t="str">
        <f t="shared" si="53"/>
        <v>0</v>
      </c>
      <c r="G194" s="28" t="str">
        <f>IFERROR(AVERAGE(G195:G225),"0%")</f>
        <v>0%</v>
      </c>
      <c r="H194" s="28">
        <f t="shared" ref="H194:J194" si="61">SUM(H195:H225)</f>
        <v>0</v>
      </c>
      <c r="I194" s="28">
        <f t="shared" si="61"/>
        <v>0</v>
      </c>
      <c r="J194" s="28">
        <f t="shared" si="61"/>
        <v>0</v>
      </c>
      <c r="K194" s="27" t="str">
        <f t="shared" si="54"/>
        <v>0</v>
      </c>
      <c r="L194" s="29" t="str">
        <f>IFERROR(AVERAGE(L195:L225),"0%")</f>
        <v>0%</v>
      </c>
      <c r="M194" s="30">
        <f t="shared" ref="M194:O194" si="62">SUM(M195:M225)</f>
        <v>0</v>
      </c>
      <c r="N194" s="27">
        <f t="shared" si="62"/>
        <v>0</v>
      </c>
      <c r="O194" s="27">
        <f t="shared" si="62"/>
        <v>0</v>
      </c>
      <c r="P194" s="29">
        <f t="shared" si="7"/>
        <v>0</v>
      </c>
      <c r="Q194" s="27">
        <f t="shared" ref="Q194:R194" si="63">SUM(Q195:Q225)</f>
        <v>0</v>
      </c>
      <c r="R194" s="27">
        <f t="shared" si="63"/>
        <v>0</v>
      </c>
      <c r="S194" s="29">
        <f t="shared" si="8"/>
        <v>0</v>
      </c>
      <c r="T194" s="31">
        <f>IFERROR(__xludf.DUMMYFUNCTION("GOOGLEFINANCE(""USDBRL"")"),5.1297999999999995)</f>
        <v>5.1298</v>
      </c>
    </row>
    <row r="195" ht="15.75" hidden="1" customHeight="1" outlineLevel="1">
      <c r="A195" s="32"/>
      <c r="B195" s="33"/>
      <c r="C195" s="34">
        <v>45474.0</v>
      </c>
      <c r="D195" s="35"/>
      <c r="E195" s="36"/>
      <c r="F195" s="37" t="str">
        <f t="shared" si="53"/>
        <v>0</v>
      </c>
      <c r="G195" s="35"/>
      <c r="H195" s="36"/>
      <c r="I195" s="36"/>
      <c r="J195" s="36"/>
      <c r="K195" s="36" t="str">
        <f t="shared" si="54"/>
        <v>0</v>
      </c>
      <c r="L195" s="38"/>
      <c r="M195" s="39"/>
      <c r="N195" s="35">
        <f t="shared" ref="N195:N225" si="64">M195*$A$1</f>
        <v>0</v>
      </c>
      <c r="O195" s="27">
        <f t="shared" ref="O195:O225" si="65">N195-D195</f>
        <v>0</v>
      </c>
      <c r="P195" s="29">
        <f t="shared" si="7"/>
        <v>0</v>
      </c>
      <c r="Q195" s="35">
        <f t="shared" ref="Q195:Q225" si="66">N195*$Q$4</f>
        <v>0</v>
      </c>
      <c r="R195" s="35">
        <f t="shared" ref="R195:R225" si="67">O195-Q195</f>
        <v>0</v>
      </c>
      <c r="S195" s="40">
        <f t="shared" si="8"/>
        <v>0</v>
      </c>
      <c r="T195" s="32"/>
    </row>
    <row r="196" ht="15.75" hidden="1" customHeight="1" outlineLevel="1">
      <c r="A196" s="32"/>
      <c r="B196" s="33"/>
      <c r="C196" s="46">
        <f t="shared" ref="C196:C225" si="68">C195+1</f>
        <v>45475</v>
      </c>
      <c r="D196" s="35"/>
      <c r="E196" s="36"/>
      <c r="F196" s="37" t="str">
        <f t="shared" si="53"/>
        <v>0</v>
      </c>
      <c r="G196" s="35"/>
      <c r="H196" s="36"/>
      <c r="I196" s="36"/>
      <c r="J196" s="36"/>
      <c r="K196" s="36" t="str">
        <f t="shared" si="54"/>
        <v>0</v>
      </c>
      <c r="L196" s="38"/>
      <c r="M196" s="39"/>
      <c r="N196" s="35">
        <f t="shared" si="64"/>
        <v>0</v>
      </c>
      <c r="O196" s="27">
        <f t="shared" si="65"/>
        <v>0</v>
      </c>
      <c r="P196" s="29">
        <f t="shared" si="7"/>
        <v>0</v>
      </c>
      <c r="Q196" s="35">
        <f t="shared" si="66"/>
        <v>0</v>
      </c>
      <c r="R196" s="35">
        <f t="shared" si="67"/>
        <v>0</v>
      </c>
      <c r="S196" s="40">
        <f t="shared" si="8"/>
        <v>0</v>
      </c>
      <c r="T196" s="32"/>
    </row>
    <row r="197" ht="15.75" hidden="1" customHeight="1" outlineLevel="1">
      <c r="A197" s="32"/>
      <c r="B197" s="33"/>
      <c r="C197" s="46">
        <f t="shared" si="68"/>
        <v>45476</v>
      </c>
      <c r="D197" s="35"/>
      <c r="E197" s="36"/>
      <c r="F197" s="37" t="str">
        <f t="shared" si="53"/>
        <v>0</v>
      </c>
      <c r="G197" s="35"/>
      <c r="H197" s="36"/>
      <c r="I197" s="36"/>
      <c r="J197" s="36"/>
      <c r="K197" s="36" t="str">
        <f t="shared" si="54"/>
        <v>0</v>
      </c>
      <c r="L197" s="38"/>
      <c r="M197" s="39"/>
      <c r="N197" s="35">
        <f t="shared" si="64"/>
        <v>0</v>
      </c>
      <c r="O197" s="27">
        <f t="shared" si="65"/>
        <v>0</v>
      </c>
      <c r="P197" s="29">
        <f t="shared" si="7"/>
        <v>0</v>
      </c>
      <c r="Q197" s="35">
        <f t="shared" si="66"/>
        <v>0</v>
      </c>
      <c r="R197" s="35">
        <f t="shared" si="67"/>
        <v>0</v>
      </c>
      <c r="S197" s="40">
        <f t="shared" si="8"/>
        <v>0</v>
      </c>
      <c r="T197" s="32"/>
    </row>
    <row r="198" ht="15.75" hidden="1" customHeight="1" outlineLevel="1">
      <c r="A198" s="32"/>
      <c r="B198" s="33"/>
      <c r="C198" s="46">
        <f t="shared" si="68"/>
        <v>45477</v>
      </c>
      <c r="D198" s="35"/>
      <c r="E198" s="36"/>
      <c r="F198" s="37" t="str">
        <f t="shared" si="53"/>
        <v>0</v>
      </c>
      <c r="G198" s="35"/>
      <c r="H198" s="36"/>
      <c r="I198" s="36"/>
      <c r="J198" s="36"/>
      <c r="K198" s="36" t="str">
        <f t="shared" si="54"/>
        <v>0</v>
      </c>
      <c r="L198" s="38"/>
      <c r="M198" s="39"/>
      <c r="N198" s="35">
        <f t="shared" si="64"/>
        <v>0</v>
      </c>
      <c r="O198" s="27">
        <f t="shared" si="65"/>
        <v>0</v>
      </c>
      <c r="P198" s="29">
        <f t="shared" si="7"/>
        <v>0</v>
      </c>
      <c r="Q198" s="35">
        <f t="shared" si="66"/>
        <v>0</v>
      </c>
      <c r="R198" s="35">
        <f t="shared" si="67"/>
        <v>0</v>
      </c>
      <c r="S198" s="40">
        <f t="shared" si="8"/>
        <v>0</v>
      </c>
      <c r="T198" s="32"/>
    </row>
    <row r="199" ht="15.75" hidden="1" customHeight="1" outlineLevel="1">
      <c r="A199" s="32"/>
      <c r="B199" s="33"/>
      <c r="C199" s="46">
        <f t="shared" si="68"/>
        <v>45478</v>
      </c>
      <c r="D199" s="35"/>
      <c r="E199" s="36"/>
      <c r="F199" s="37" t="str">
        <f t="shared" si="53"/>
        <v>0</v>
      </c>
      <c r="G199" s="35"/>
      <c r="H199" s="36"/>
      <c r="I199" s="36"/>
      <c r="J199" s="36"/>
      <c r="K199" s="36" t="str">
        <f t="shared" si="54"/>
        <v>0</v>
      </c>
      <c r="L199" s="38"/>
      <c r="M199" s="39"/>
      <c r="N199" s="35">
        <f t="shared" si="64"/>
        <v>0</v>
      </c>
      <c r="O199" s="27">
        <f t="shared" si="65"/>
        <v>0</v>
      </c>
      <c r="P199" s="29">
        <f t="shared" si="7"/>
        <v>0</v>
      </c>
      <c r="Q199" s="35">
        <f t="shared" si="66"/>
        <v>0</v>
      </c>
      <c r="R199" s="35">
        <f t="shared" si="67"/>
        <v>0</v>
      </c>
      <c r="S199" s="40">
        <f t="shared" si="8"/>
        <v>0</v>
      </c>
      <c r="T199" s="32"/>
    </row>
    <row r="200" ht="15.75" hidden="1" customHeight="1" outlineLevel="1">
      <c r="A200" s="32"/>
      <c r="B200" s="33"/>
      <c r="C200" s="46">
        <f t="shared" si="68"/>
        <v>45479</v>
      </c>
      <c r="D200" s="35"/>
      <c r="E200" s="36"/>
      <c r="F200" s="37" t="str">
        <f t="shared" si="53"/>
        <v>0</v>
      </c>
      <c r="G200" s="35"/>
      <c r="H200" s="36"/>
      <c r="I200" s="36"/>
      <c r="J200" s="36"/>
      <c r="K200" s="36" t="str">
        <f t="shared" si="54"/>
        <v>0</v>
      </c>
      <c r="L200" s="38"/>
      <c r="M200" s="39"/>
      <c r="N200" s="35">
        <f t="shared" si="64"/>
        <v>0</v>
      </c>
      <c r="O200" s="27">
        <f t="shared" si="65"/>
        <v>0</v>
      </c>
      <c r="P200" s="29">
        <f t="shared" si="7"/>
        <v>0</v>
      </c>
      <c r="Q200" s="35">
        <f t="shared" si="66"/>
        <v>0</v>
      </c>
      <c r="R200" s="35">
        <f t="shared" si="67"/>
        <v>0</v>
      </c>
      <c r="S200" s="40">
        <f t="shared" si="8"/>
        <v>0</v>
      </c>
      <c r="T200" s="32"/>
    </row>
    <row r="201" ht="15.75" hidden="1" customHeight="1" outlineLevel="1">
      <c r="A201" s="32"/>
      <c r="B201" s="33"/>
      <c r="C201" s="46">
        <f t="shared" si="68"/>
        <v>45480</v>
      </c>
      <c r="D201" s="35"/>
      <c r="E201" s="36"/>
      <c r="F201" s="37" t="str">
        <f t="shared" si="53"/>
        <v>0</v>
      </c>
      <c r="G201" s="35"/>
      <c r="H201" s="36"/>
      <c r="I201" s="36"/>
      <c r="J201" s="36"/>
      <c r="K201" s="36" t="str">
        <f t="shared" si="54"/>
        <v>0</v>
      </c>
      <c r="L201" s="38"/>
      <c r="M201" s="39"/>
      <c r="N201" s="35">
        <f t="shared" si="64"/>
        <v>0</v>
      </c>
      <c r="O201" s="27">
        <f t="shared" si="65"/>
        <v>0</v>
      </c>
      <c r="P201" s="29">
        <f t="shared" si="7"/>
        <v>0</v>
      </c>
      <c r="Q201" s="35">
        <f t="shared" si="66"/>
        <v>0</v>
      </c>
      <c r="R201" s="35">
        <f t="shared" si="67"/>
        <v>0</v>
      </c>
      <c r="S201" s="40">
        <f t="shared" si="8"/>
        <v>0</v>
      </c>
      <c r="T201" s="32"/>
    </row>
    <row r="202" ht="15.75" hidden="1" customHeight="1" outlineLevel="1">
      <c r="A202" s="32"/>
      <c r="B202" s="33"/>
      <c r="C202" s="46">
        <f t="shared" si="68"/>
        <v>45481</v>
      </c>
      <c r="D202" s="35"/>
      <c r="E202" s="36"/>
      <c r="F202" s="37" t="str">
        <f t="shared" si="53"/>
        <v>0</v>
      </c>
      <c r="G202" s="35"/>
      <c r="H202" s="36"/>
      <c r="I202" s="36"/>
      <c r="J202" s="36"/>
      <c r="K202" s="36" t="str">
        <f t="shared" si="54"/>
        <v>0</v>
      </c>
      <c r="L202" s="38"/>
      <c r="M202" s="39"/>
      <c r="N202" s="35">
        <f t="shared" si="64"/>
        <v>0</v>
      </c>
      <c r="O202" s="27">
        <f t="shared" si="65"/>
        <v>0</v>
      </c>
      <c r="P202" s="29">
        <f t="shared" si="7"/>
        <v>0</v>
      </c>
      <c r="Q202" s="35">
        <f t="shared" si="66"/>
        <v>0</v>
      </c>
      <c r="R202" s="35">
        <f t="shared" si="67"/>
        <v>0</v>
      </c>
      <c r="S202" s="40">
        <f t="shared" si="8"/>
        <v>0</v>
      </c>
      <c r="T202" s="32"/>
    </row>
    <row r="203" ht="15.75" hidden="1" customHeight="1" outlineLevel="1">
      <c r="A203" s="32"/>
      <c r="B203" s="33"/>
      <c r="C203" s="46">
        <f t="shared" si="68"/>
        <v>45482</v>
      </c>
      <c r="D203" s="35"/>
      <c r="E203" s="36"/>
      <c r="F203" s="37" t="str">
        <f t="shared" si="53"/>
        <v>0</v>
      </c>
      <c r="G203" s="35"/>
      <c r="H203" s="36"/>
      <c r="I203" s="36"/>
      <c r="J203" s="36"/>
      <c r="K203" s="36" t="str">
        <f t="shared" si="54"/>
        <v>0</v>
      </c>
      <c r="L203" s="38"/>
      <c r="M203" s="39"/>
      <c r="N203" s="35">
        <f t="shared" si="64"/>
        <v>0</v>
      </c>
      <c r="O203" s="27">
        <f t="shared" si="65"/>
        <v>0</v>
      </c>
      <c r="P203" s="29">
        <f t="shared" si="7"/>
        <v>0</v>
      </c>
      <c r="Q203" s="35">
        <f t="shared" si="66"/>
        <v>0</v>
      </c>
      <c r="R203" s="35">
        <f t="shared" si="67"/>
        <v>0</v>
      </c>
      <c r="S203" s="40">
        <f t="shared" si="8"/>
        <v>0</v>
      </c>
      <c r="T203" s="32"/>
    </row>
    <row r="204" ht="15.75" hidden="1" customHeight="1" outlineLevel="1">
      <c r="A204" s="32"/>
      <c r="B204" s="33"/>
      <c r="C204" s="46">
        <f t="shared" si="68"/>
        <v>45483</v>
      </c>
      <c r="D204" s="35"/>
      <c r="E204" s="36"/>
      <c r="F204" s="37" t="str">
        <f t="shared" si="53"/>
        <v>0</v>
      </c>
      <c r="G204" s="35"/>
      <c r="H204" s="36"/>
      <c r="I204" s="36"/>
      <c r="J204" s="36"/>
      <c r="K204" s="36" t="str">
        <f t="shared" si="54"/>
        <v>0</v>
      </c>
      <c r="L204" s="38"/>
      <c r="M204" s="39"/>
      <c r="N204" s="35">
        <f t="shared" si="64"/>
        <v>0</v>
      </c>
      <c r="O204" s="27">
        <f t="shared" si="65"/>
        <v>0</v>
      </c>
      <c r="P204" s="29">
        <f t="shared" si="7"/>
        <v>0</v>
      </c>
      <c r="Q204" s="35">
        <f t="shared" si="66"/>
        <v>0</v>
      </c>
      <c r="R204" s="35">
        <f t="shared" si="67"/>
        <v>0</v>
      </c>
      <c r="S204" s="40">
        <f t="shared" si="8"/>
        <v>0</v>
      </c>
      <c r="T204" s="32"/>
    </row>
    <row r="205" ht="15.75" hidden="1" customHeight="1" outlineLevel="1">
      <c r="A205" s="32"/>
      <c r="B205" s="33"/>
      <c r="C205" s="46">
        <f t="shared" si="68"/>
        <v>45484</v>
      </c>
      <c r="D205" s="35"/>
      <c r="E205" s="36"/>
      <c r="F205" s="37" t="str">
        <f t="shared" si="53"/>
        <v>0</v>
      </c>
      <c r="G205" s="35"/>
      <c r="H205" s="36"/>
      <c r="I205" s="36"/>
      <c r="J205" s="36"/>
      <c r="K205" s="36" t="str">
        <f t="shared" si="54"/>
        <v>0</v>
      </c>
      <c r="L205" s="38"/>
      <c r="M205" s="39"/>
      <c r="N205" s="35">
        <f t="shared" si="64"/>
        <v>0</v>
      </c>
      <c r="O205" s="27">
        <f t="shared" si="65"/>
        <v>0</v>
      </c>
      <c r="P205" s="29">
        <f t="shared" si="7"/>
        <v>0</v>
      </c>
      <c r="Q205" s="35">
        <f t="shared" si="66"/>
        <v>0</v>
      </c>
      <c r="R205" s="35">
        <f t="shared" si="67"/>
        <v>0</v>
      </c>
      <c r="S205" s="40">
        <f t="shared" si="8"/>
        <v>0</v>
      </c>
      <c r="T205" s="32"/>
    </row>
    <row r="206" ht="15.75" hidden="1" customHeight="1" outlineLevel="1">
      <c r="A206" s="32"/>
      <c r="B206" s="33"/>
      <c r="C206" s="46">
        <f t="shared" si="68"/>
        <v>45485</v>
      </c>
      <c r="D206" s="35"/>
      <c r="E206" s="36"/>
      <c r="F206" s="37" t="str">
        <f t="shared" si="53"/>
        <v>0</v>
      </c>
      <c r="G206" s="35"/>
      <c r="H206" s="36"/>
      <c r="I206" s="36"/>
      <c r="J206" s="36"/>
      <c r="K206" s="36" t="str">
        <f t="shared" si="54"/>
        <v>0</v>
      </c>
      <c r="L206" s="38"/>
      <c r="M206" s="39"/>
      <c r="N206" s="35">
        <f t="shared" si="64"/>
        <v>0</v>
      </c>
      <c r="O206" s="27">
        <f t="shared" si="65"/>
        <v>0</v>
      </c>
      <c r="P206" s="29">
        <f t="shared" si="7"/>
        <v>0</v>
      </c>
      <c r="Q206" s="35">
        <f t="shared" si="66"/>
        <v>0</v>
      </c>
      <c r="R206" s="35">
        <f t="shared" si="67"/>
        <v>0</v>
      </c>
      <c r="S206" s="40">
        <f t="shared" si="8"/>
        <v>0</v>
      </c>
      <c r="T206" s="32"/>
    </row>
    <row r="207" ht="15.75" hidden="1" customHeight="1" outlineLevel="1">
      <c r="A207" s="32"/>
      <c r="B207" s="33"/>
      <c r="C207" s="46">
        <f t="shared" si="68"/>
        <v>45486</v>
      </c>
      <c r="D207" s="35"/>
      <c r="E207" s="36"/>
      <c r="F207" s="37" t="str">
        <f t="shared" si="53"/>
        <v>0</v>
      </c>
      <c r="G207" s="35"/>
      <c r="H207" s="36"/>
      <c r="I207" s="36"/>
      <c r="J207" s="36"/>
      <c r="K207" s="36" t="str">
        <f t="shared" si="54"/>
        <v>0</v>
      </c>
      <c r="L207" s="38"/>
      <c r="M207" s="39"/>
      <c r="N207" s="35">
        <f t="shared" si="64"/>
        <v>0</v>
      </c>
      <c r="O207" s="27">
        <f t="shared" si="65"/>
        <v>0</v>
      </c>
      <c r="P207" s="29">
        <f t="shared" si="7"/>
        <v>0</v>
      </c>
      <c r="Q207" s="35">
        <f t="shared" si="66"/>
        <v>0</v>
      </c>
      <c r="R207" s="35">
        <f t="shared" si="67"/>
        <v>0</v>
      </c>
      <c r="S207" s="40">
        <f t="shared" si="8"/>
        <v>0</v>
      </c>
      <c r="T207" s="32"/>
    </row>
    <row r="208" ht="15.75" hidden="1" customHeight="1" outlineLevel="1">
      <c r="A208" s="32"/>
      <c r="B208" s="33"/>
      <c r="C208" s="46">
        <f t="shared" si="68"/>
        <v>45487</v>
      </c>
      <c r="D208" s="35"/>
      <c r="E208" s="36"/>
      <c r="F208" s="37" t="str">
        <f t="shared" si="53"/>
        <v>0</v>
      </c>
      <c r="G208" s="35"/>
      <c r="H208" s="36"/>
      <c r="I208" s="36"/>
      <c r="J208" s="36"/>
      <c r="K208" s="36" t="str">
        <f t="shared" si="54"/>
        <v>0</v>
      </c>
      <c r="L208" s="38"/>
      <c r="M208" s="39"/>
      <c r="N208" s="35">
        <f t="shared" si="64"/>
        <v>0</v>
      </c>
      <c r="O208" s="27">
        <f t="shared" si="65"/>
        <v>0</v>
      </c>
      <c r="P208" s="29">
        <f t="shared" si="7"/>
        <v>0</v>
      </c>
      <c r="Q208" s="35">
        <f t="shared" si="66"/>
        <v>0</v>
      </c>
      <c r="R208" s="35">
        <f t="shared" si="67"/>
        <v>0</v>
      </c>
      <c r="S208" s="40">
        <f t="shared" si="8"/>
        <v>0</v>
      </c>
      <c r="T208" s="32"/>
    </row>
    <row r="209" ht="15.75" hidden="1" customHeight="1" outlineLevel="1">
      <c r="A209" s="32"/>
      <c r="B209" s="33"/>
      <c r="C209" s="46">
        <f t="shared" si="68"/>
        <v>45488</v>
      </c>
      <c r="D209" s="35"/>
      <c r="E209" s="36"/>
      <c r="F209" s="37" t="str">
        <f t="shared" si="53"/>
        <v>0</v>
      </c>
      <c r="G209" s="35"/>
      <c r="H209" s="36"/>
      <c r="I209" s="36"/>
      <c r="J209" s="36"/>
      <c r="K209" s="36" t="str">
        <f t="shared" si="54"/>
        <v>0</v>
      </c>
      <c r="L209" s="38"/>
      <c r="M209" s="39"/>
      <c r="N209" s="35">
        <f t="shared" si="64"/>
        <v>0</v>
      </c>
      <c r="O209" s="27">
        <f t="shared" si="65"/>
        <v>0</v>
      </c>
      <c r="P209" s="29">
        <f t="shared" si="7"/>
        <v>0</v>
      </c>
      <c r="Q209" s="35">
        <f t="shared" si="66"/>
        <v>0</v>
      </c>
      <c r="R209" s="35">
        <f t="shared" si="67"/>
        <v>0</v>
      </c>
      <c r="S209" s="40">
        <f t="shared" si="8"/>
        <v>0</v>
      </c>
      <c r="T209" s="32"/>
    </row>
    <row r="210" ht="15.75" hidden="1" customHeight="1" outlineLevel="1">
      <c r="A210" s="32"/>
      <c r="B210" s="33"/>
      <c r="C210" s="46">
        <f t="shared" si="68"/>
        <v>45489</v>
      </c>
      <c r="D210" s="35"/>
      <c r="E210" s="36"/>
      <c r="F210" s="37" t="str">
        <f t="shared" si="53"/>
        <v>0</v>
      </c>
      <c r="G210" s="35"/>
      <c r="H210" s="36"/>
      <c r="I210" s="36"/>
      <c r="J210" s="36"/>
      <c r="K210" s="36" t="str">
        <f t="shared" si="54"/>
        <v>0</v>
      </c>
      <c r="L210" s="38"/>
      <c r="M210" s="39"/>
      <c r="N210" s="35">
        <f t="shared" si="64"/>
        <v>0</v>
      </c>
      <c r="O210" s="27">
        <f t="shared" si="65"/>
        <v>0</v>
      </c>
      <c r="P210" s="29">
        <f t="shared" si="7"/>
        <v>0</v>
      </c>
      <c r="Q210" s="35">
        <f t="shared" si="66"/>
        <v>0</v>
      </c>
      <c r="R210" s="35">
        <f t="shared" si="67"/>
        <v>0</v>
      </c>
      <c r="S210" s="40">
        <f t="shared" si="8"/>
        <v>0</v>
      </c>
      <c r="T210" s="32"/>
    </row>
    <row r="211" ht="15.75" hidden="1" customHeight="1" outlineLevel="1">
      <c r="A211" s="32"/>
      <c r="B211" s="33"/>
      <c r="C211" s="46">
        <f t="shared" si="68"/>
        <v>45490</v>
      </c>
      <c r="D211" s="35"/>
      <c r="E211" s="36"/>
      <c r="F211" s="37" t="str">
        <f t="shared" si="53"/>
        <v>0</v>
      </c>
      <c r="G211" s="35"/>
      <c r="H211" s="36"/>
      <c r="I211" s="36"/>
      <c r="J211" s="36"/>
      <c r="K211" s="36" t="str">
        <f t="shared" si="54"/>
        <v>0</v>
      </c>
      <c r="L211" s="38"/>
      <c r="M211" s="39"/>
      <c r="N211" s="35">
        <f t="shared" si="64"/>
        <v>0</v>
      </c>
      <c r="O211" s="27">
        <f t="shared" si="65"/>
        <v>0</v>
      </c>
      <c r="P211" s="29">
        <f t="shared" si="7"/>
        <v>0</v>
      </c>
      <c r="Q211" s="35">
        <f t="shared" si="66"/>
        <v>0</v>
      </c>
      <c r="R211" s="35">
        <f t="shared" si="67"/>
        <v>0</v>
      </c>
      <c r="S211" s="40">
        <f t="shared" si="8"/>
        <v>0</v>
      </c>
      <c r="T211" s="32"/>
    </row>
    <row r="212" ht="15.75" hidden="1" customHeight="1" outlineLevel="1">
      <c r="A212" s="32"/>
      <c r="B212" s="33"/>
      <c r="C212" s="46">
        <f t="shared" si="68"/>
        <v>45491</v>
      </c>
      <c r="D212" s="35"/>
      <c r="E212" s="36"/>
      <c r="F212" s="37" t="str">
        <f t="shared" si="53"/>
        <v>0</v>
      </c>
      <c r="G212" s="35"/>
      <c r="H212" s="36"/>
      <c r="I212" s="36"/>
      <c r="J212" s="36"/>
      <c r="K212" s="36" t="str">
        <f t="shared" si="54"/>
        <v>0</v>
      </c>
      <c r="L212" s="38"/>
      <c r="M212" s="39"/>
      <c r="N212" s="35">
        <f t="shared" si="64"/>
        <v>0</v>
      </c>
      <c r="O212" s="27">
        <f t="shared" si="65"/>
        <v>0</v>
      </c>
      <c r="P212" s="29">
        <f t="shared" si="7"/>
        <v>0</v>
      </c>
      <c r="Q212" s="35">
        <f t="shared" si="66"/>
        <v>0</v>
      </c>
      <c r="R212" s="35">
        <f t="shared" si="67"/>
        <v>0</v>
      </c>
      <c r="S212" s="40">
        <f t="shared" si="8"/>
        <v>0</v>
      </c>
      <c r="T212" s="32"/>
    </row>
    <row r="213" ht="15.75" hidden="1" customHeight="1" outlineLevel="1">
      <c r="A213" s="32"/>
      <c r="B213" s="33"/>
      <c r="C213" s="46">
        <f t="shared" si="68"/>
        <v>45492</v>
      </c>
      <c r="D213" s="35"/>
      <c r="E213" s="36"/>
      <c r="F213" s="37" t="str">
        <f t="shared" si="53"/>
        <v>0</v>
      </c>
      <c r="G213" s="35"/>
      <c r="H213" s="36"/>
      <c r="I213" s="36"/>
      <c r="J213" s="36"/>
      <c r="K213" s="36" t="str">
        <f t="shared" si="54"/>
        <v>0</v>
      </c>
      <c r="L213" s="38"/>
      <c r="M213" s="39"/>
      <c r="N213" s="35">
        <f t="shared" si="64"/>
        <v>0</v>
      </c>
      <c r="O213" s="27">
        <f t="shared" si="65"/>
        <v>0</v>
      </c>
      <c r="P213" s="29">
        <f t="shared" si="7"/>
        <v>0</v>
      </c>
      <c r="Q213" s="35">
        <f t="shared" si="66"/>
        <v>0</v>
      </c>
      <c r="R213" s="35">
        <f t="shared" si="67"/>
        <v>0</v>
      </c>
      <c r="S213" s="40">
        <f t="shared" si="8"/>
        <v>0</v>
      </c>
      <c r="T213" s="32"/>
    </row>
    <row r="214" ht="15.75" hidden="1" customHeight="1" outlineLevel="1">
      <c r="A214" s="32"/>
      <c r="B214" s="33"/>
      <c r="C214" s="46">
        <f t="shared" si="68"/>
        <v>45493</v>
      </c>
      <c r="D214" s="35"/>
      <c r="E214" s="36"/>
      <c r="F214" s="37" t="str">
        <f t="shared" si="53"/>
        <v>0</v>
      </c>
      <c r="G214" s="35"/>
      <c r="H214" s="36"/>
      <c r="I214" s="36"/>
      <c r="J214" s="36"/>
      <c r="K214" s="36" t="str">
        <f t="shared" si="54"/>
        <v>0</v>
      </c>
      <c r="L214" s="38"/>
      <c r="M214" s="39"/>
      <c r="N214" s="35">
        <f t="shared" si="64"/>
        <v>0</v>
      </c>
      <c r="O214" s="27">
        <f t="shared" si="65"/>
        <v>0</v>
      </c>
      <c r="P214" s="29">
        <f t="shared" si="7"/>
        <v>0</v>
      </c>
      <c r="Q214" s="35">
        <f t="shared" si="66"/>
        <v>0</v>
      </c>
      <c r="R214" s="35">
        <f t="shared" si="67"/>
        <v>0</v>
      </c>
      <c r="S214" s="40">
        <f t="shared" si="8"/>
        <v>0</v>
      </c>
      <c r="T214" s="32"/>
    </row>
    <row r="215" ht="15.75" hidden="1" customHeight="1" outlineLevel="1">
      <c r="A215" s="32"/>
      <c r="B215" s="33"/>
      <c r="C215" s="46">
        <f t="shared" si="68"/>
        <v>45494</v>
      </c>
      <c r="D215" s="35"/>
      <c r="E215" s="36"/>
      <c r="F215" s="37" t="str">
        <f t="shared" si="53"/>
        <v>0</v>
      </c>
      <c r="G215" s="35"/>
      <c r="H215" s="36"/>
      <c r="I215" s="36"/>
      <c r="J215" s="36"/>
      <c r="K215" s="36" t="str">
        <f t="shared" si="54"/>
        <v>0</v>
      </c>
      <c r="L215" s="38"/>
      <c r="M215" s="39"/>
      <c r="N215" s="35">
        <f t="shared" si="64"/>
        <v>0</v>
      </c>
      <c r="O215" s="27">
        <f t="shared" si="65"/>
        <v>0</v>
      </c>
      <c r="P215" s="29">
        <f t="shared" si="7"/>
        <v>0</v>
      </c>
      <c r="Q215" s="35">
        <f t="shared" si="66"/>
        <v>0</v>
      </c>
      <c r="R215" s="35">
        <f t="shared" si="67"/>
        <v>0</v>
      </c>
      <c r="S215" s="40">
        <f t="shared" si="8"/>
        <v>0</v>
      </c>
      <c r="T215" s="32"/>
    </row>
    <row r="216" ht="15.75" hidden="1" customHeight="1" outlineLevel="1">
      <c r="A216" s="32"/>
      <c r="B216" s="33"/>
      <c r="C216" s="46">
        <f t="shared" si="68"/>
        <v>45495</v>
      </c>
      <c r="D216" s="35"/>
      <c r="E216" s="36"/>
      <c r="F216" s="37" t="str">
        <f t="shared" si="53"/>
        <v>0</v>
      </c>
      <c r="G216" s="35"/>
      <c r="H216" s="36"/>
      <c r="I216" s="36"/>
      <c r="J216" s="36"/>
      <c r="K216" s="36" t="str">
        <f t="shared" si="54"/>
        <v>0</v>
      </c>
      <c r="L216" s="38"/>
      <c r="M216" s="39"/>
      <c r="N216" s="35">
        <f t="shared" si="64"/>
        <v>0</v>
      </c>
      <c r="O216" s="27">
        <f t="shared" si="65"/>
        <v>0</v>
      </c>
      <c r="P216" s="29">
        <f t="shared" si="7"/>
        <v>0</v>
      </c>
      <c r="Q216" s="35">
        <f t="shared" si="66"/>
        <v>0</v>
      </c>
      <c r="R216" s="35">
        <f t="shared" si="67"/>
        <v>0</v>
      </c>
      <c r="S216" s="40">
        <f t="shared" si="8"/>
        <v>0</v>
      </c>
      <c r="T216" s="32"/>
    </row>
    <row r="217" ht="15.75" hidden="1" customHeight="1" outlineLevel="1">
      <c r="A217" s="32"/>
      <c r="B217" s="33"/>
      <c r="C217" s="46">
        <f t="shared" si="68"/>
        <v>45496</v>
      </c>
      <c r="D217" s="35"/>
      <c r="E217" s="36"/>
      <c r="F217" s="37" t="str">
        <f t="shared" si="53"/>
        <v>0</v>
      </c>
      <c r="G217" s="35"/>
      <c r="H217" s="36"/>
      <c r="I217" s="36"/>
      <c r="J217" s="36"/>
      <c r="K217" s="36" t="str">
        <f t="shared" si="54"/>
        <v>0</v>
      </c>
      <c r="L217" s="38"/>
      <c r="M217" s="39"/>
      <c r="N217" s="35">
        <f t="shared" si="64"/>
        <v>0</v>
      </c>
      <c r="O217" s="27">
        <f t="shared" si="65"/>
        <v>0</v>
      </c>
      <c r="P217" s="29">
        <f t="shared" si="7"/>
        <v>0</v>
      </c>
      <c r="Q217" s="35">
        <f t="shared" si="66"/>
        <v>0</v>
      </c>
      <c r="R217" s="35">
        <f t="shared" si="67"/>
        <v>0</v>
      </c>
      <c r="S217" s="40">
        <f t="shared" si="8"/>
        <v>0</v>
      </c>
      <c r="T217" s="32"/>
    </row>
    <row r="218" ht="15.75" hidden="1" customHeight="1" outlineLevel="1">
      <c r="A218" s="32"/>
      <c r="B218" s="33"/>
      <c r="C218" s="46">
        <f t="shared" si="68"/>
        <v>45497</v>
      </c>
      <c r="D218" s="35"/>
      <c r="E218" s="36"/>
      <c r="F218" s="37" t="str">
        <f t="shared" si="53"/>
        <v>0</v>
      </c>
      <c r="G218" s="35"/>
      <c r="H218" s="36"/>
      <c r="I218" s="36"/>
      <c r="J218" s="36"/>
      <c r="K218" s="36" t="str">
        <f t="shared" si="54"/>
        <v>0</v>
      </c>
      <c r="L218" s="38"/>
      <c r="M218" s="39"/>
      <c r="N218" s="35">
        <f t="shared" si="64"/>
        <v>0</v>
      </c>
      <c r="O218" s="27">
        <f t="shared" si="65"/>
        <v>0</v>
      </c>
      <c r="P218" s="29">
        <f t="shared" si="7"/>
        <v>0</v>
      </c>
      <c r="Q218" s="35">
        <f t="shared" si="66"/>
        <v>0</v>
      </c>
      <c r="R218" s="35">
        <f t="shared" si="67"/>
        <v>0</v>
      </c>
      <c r="S218" s="40">
        <f t="shared" si="8"/>
        <v>0</v>
      </c>
      <c r="T218" s="32"/>
    </row>
    <row r="219" ht="15.75" hidden="1" customHeight="1" outlineLevel="1">
      <c r="A219" s="32"/>
      <c r="B219" s="33"/>
      <c r="C219" s="46">
        <f t="shared" si="68"/>
        <v>45498</v>
      </c>
      <c r="D219" s="35"/>
      <c r="E219" s="36"/>
      <c r="F219" s="37" t="str">
        <f t="shared" si="53"/>
        <v>0</v>
      </c>
      <c r="G219" s="35"/>
      <c r="H219" s="36"/>
      <c r="I219" s="36"/>
      <c r="J219" s="36"/>
      <c r="K219" s="36" t="str">
        <f t="shared" si="54"/>
        <v>0</v>
      </c>
      <c r="L219" s="38"/>
      <c r="M219" s="39"/>
      <c r="N219" s="35">
        <f t="shared" si="64"/>
        <v>0</v>
      </c>
      <c r="O219" s="27">
        <f t="shared" si="65"/>
        <v>0</v>
      </c>
      <c r="P219" s="29">
        <f t="shared" si="7"/>
        <v>0</v>
      </c>
      <c r="Q219" s="35">
        <f t="shared" si="66"/>
        <v>0</v>
      </c>
      <c r="R219" s="35">
        <f t="shared" si="67"/>
        <v>0</v>
      </c>
      <c r="S219" s="40">
        <f t="shared" si="8"/>
        <v>0</v>
      </c>
      <c r="T219" s="32"/>
    </row>
    <row r="220" ht="15.75" hidden="1" customHeight="1" outlineLevel="1">
      <c r="A220" s="32"/>
      <c r="B220" s="33"/>
      <c r="C220" s="46">
        <f t="shared" si="68"/>
        <v>45499</v>
      </c>
      <c r="D220" s="35"/>
      <c r="E220" s="36"/>
      <c r="F220" s="37" t="str">
        <f t="shared" si="53"/>
        <v>0</v>
      </c>
      <c r="G220" s="35"/>
      <c r="H220" s="36"/>
      <c r="I220" s="36"/>
      <c r="J220" s="36"/>
      <c r="K220" s="36" t="str">
        <f t="shared" si="54"/>
        <v>0</v>
      </c>
      <c r="L220" s="38"/>
      <c r="M220" s="39"/>
      <c r="N220" s="35">
        <f t="shared" si="64"/>
        <v>0</v>
      </c>
      <c r="O220" s="27">
        <f t="shared" si="65"/>
        <v>0</v>
      </c>
      <c r="P220" s="29">
        <f t="shared" si="7"/>
        <v>0</v>
      </c>
      <c r="Q220" s="35">
        <f t="shared" si="66"/>
        <v>0</v>
      </c>
      <c r="R220" s="35">
        <f t="shared" si="67"/>
        <v>0</v>
      </c>
      <c r="S220" s="40">
        <f t="shared" si="8"/>
        <v>0</v>
      </c>
      <c r="T220" s="32"/>
    </row>
    <row r="221" ht="15.75" hidden="1" customHeight="1" outlineLevel="1">
      <c r="A221" s="32"/>
      <c r="B221" s="33"/>
      <c r="C221" s="46">
        <f t="shared" si="68"/>
        <v>45500</v>
      </c>
      <c r="D221" s="35"/>
      <c r="E221" s="36"/>
      <c r="F221" s="37" t="str">
        <f t="shared" si="53"/>
        <v>0</v>
      </c>
      <c r="G221" s="35"/>
      <c r="H221" s="36"/>
      <c r="I221" s="36"/>
      <c r="J221" s="36"/>
      <c r="K221" s="36" t="str">
        <f t="shared" si="54"/>
        <v>0</v>
      </c>
      <c r="L221" s="38"/>
      <c r="M221" s="39"/>
      <c r="N221" s="35">
        <f t="shared" si="64"/>
        <v>0</v>
      </c>
      <c r="O221" s="27">
        <f t="shared" si="65"/>
        <v>0</v>
      </c>
      <c r="P221" s="29">
        <f t="shared" si="7"/>
        <v>0</v>
      </c>
      <c r="Q221" s="35">
        <f t="shared" si="66"/>
        <v>0</v>
      </c>
      <c r="R221" s="35">
        <f t="shared" si="67"/>
        <v>0</v>
      </c>
      <c r="S221" s="40">
        <f t="shared" si="8"/>
        <v>0</v>
      </c>
      <c r="T221" s="32"/>
    </row>
    <row r="222" ht="15.75" hidden="1" customHeight="1" outlineLevel="1">
      <c r="A222" s="32"/>
      <c r="B222" s="33"/>
      <c r="C222" s="46">
        <f t="shared" si="68"/>
        <v>45501</v>
      </c>
      <c r="D222" s="35"/>
      <c r="E222" s="36"/>
      <c r="F222" s="37" t="str">
        <f t="shared" si="53"/>
        <v>0</v>
      </c>
      <c r="G222" s="35"/>
      <c r="H222" s="36"/>
      <c r="I222" s="36"/>
      <c r="J222" s="36"/>
      <c r="K222" s="36" t="str">
        <f t="shared" si="54"/>
        <v>0</v>
      </c>
      <c r="L222" s="38"/>
      <c r="M222" s="39"/>
      <c r="N222" s="35">
        <f t="shared" si="64"/>
        <v>0</v>
      </c>
      <c r="O222" s="27">
        <f t="shared" si="65"/>
        <v>0</v>
      </c>
      <c r="P222" s="29">
        <f t="shared" si="7"/>
        <v>0</v>
      </c>
      <c r="Q222" s="35">
        <f t="shared" si="66"/>
        <v>0</v>
      </c>
      <c r="R222" s="35">
        <f t="shared" si="67"/>
        <v>0</v>
      </c>
      <c r="S222" s="40">
        <f t="shared" si="8"/>
        <v>0</v>
      </c>
      <c r="T222" s="32"/>
    </row>
    <row r="223" ht="15.75" hidden="1" customHeight="1" outlineLevel="1">
      <c r="A223" s="32"/>
      <c r="B223" s="33"/>
      <c r="C223" s="46">
        <f t="shared" si="68"/>
        <v>45502</v>
      </c>
      <c r="D223" s="35"/>
      <c r="E223" s="36"/>
      <c r="F223" s="37" t="str">
        <f t="shared" si="53"/>
        <v>0</v>
      </c>
      <c r="G223" s="35"/>
      <c r="H223" s="36"/>
      <c r="I223" s="36"/>
      <c r="J223" s="36"/>
      <c r="K223" s="36" t="str">
        <f t="shared" si="54"/>
        <v>0</v>
      </c>
      <c r="L223" s="38"/>
      <c r="M223" s="39"/>
      <c r="N223" s="35">
        <f t="shared" si="64"/>
        <v>0</v>
      </c>
      <c r="O223" s="27">
        <f t="shared" si="65"/>
        <v>0</v>
      </c>
      <c r="P223" s="29">
        <f t="shared" si="7"/>
        <v>0</v>
      </c>
      <c r="Q223" s="35">
        <f t="shared" si="66"/>
        <v>0</v>
      </c>
      <c r="R223" s="35">
        <f t="shared" si="67"/>
        <v>0</v>
      </c>
      <c r="S223" s="40">
        <f t="shared" si="8"/>
        <v>0</v>
      </c>
      <c r="T223" s="32"/>
    </row>
    <row r="224" ht="15.75" hidden="1" customHeight="1" outlineLevel="1">
      <c r="A224" s="32"/>
      <c r="B224" s="33"/>
      <c r="C224" s="46">
        <f t="shared" si="68"/>
        <v>45503</v>
      </c>
      <c r="D224" s="35"/>
      <c r="E224" s="36"/>
      <c r="F224" s="37" t="str">
        <f t="shared" si="53"/>
        <v>0</v>
      </c>
      <c r="G224" s="35"/>
      <c r="H224" s="36"/>
      <c r="I224" s="36"/>
      <c r="J224" s="36"/>
      <c r="K224" s="36" t="str">
        <f t="shared" si="54"/>
        <v>0</v>
      </c>
      <c r="L224" s="38"/>
      <c r="M224" s="39"/>
      <c r="N224" s="35">
        <f t="shared" si="64"/>
        <v>0</v>
      </c>
      <c r="O224" s="27">
        <f t="shared" si="65"/>
        <v>0</v>
      </c>
      <c r="P224" s="29">
        <f t="shared" si="7"/>
        <v>0</v>
      </c>
      <c r="Q224" s="35">
        <f t="shared" si="66"/>
        <v>0</v>
      </c>
      <c r="R224" s="35">
        <f t="shared" si="67"/>
        <v>0</v>
      </c>
      <c r="S224" s="40">
        <f t="shared" si="8"/>
        <v>0</v>
      </c>
      <c r="T224" s="32"/>
    </row>
    <row r="225" ht="15.75" hidden="1" customHeight="1" outlineLevel="1">
      <c r="A225" s="32"/>
      <c r="B225" s="33"/>
      <c r="C225" s="46">
        <f t="shared" si="68"/>
        <v>45504</v>
      </c>
      <c r="D225" s="35"/>
      <c r="E225" s="36"/>
      <c r="F225" s="37" t="str">
        <f t="shared" si="53"/>
        <v>0</v>
      </c>
      <c r="G225" s="35"/>
      <c r="H225" s="36"/>
      <c r="I225" s="36"/>
      <c r="J225" s="36"/>
      <c r="K225" s="36" t="str">
        <f t="shared" si="54"/>
        <v>0</v>
      </c>
      <c r="L225" s="38"/>
      <c r="M225" s="39"/>
      <c r="N225" s="35">
        <f t="shared" si="64"/>
        <v>0</v>
      </c>
      <c r="O225" s="27">
        <f t="shared" si="65"/>
        <v>0</v>
      </c>
      <c r="P225" s="29">
        <f t="shared" si="7"/>
        <v>0</v>
      </c>
      <c r="Q225" s="35">
        <f t="shared" si="66"/>
        <v>0</v>
      </c>
      <c r="R225" s="35">
        <f t="shared" si="67"/>
        <v>0</v>
      </c>
      <c r="S225" s="40">
        <f t="shared" si="8"/>
        <v>0</v>
      </c>
      <c r="T225" s="32"/>
    </row>
    <row r="226" ht="15.75" customHeight="1" collapsed="1">
      <c r="A226" s="11"/>
      <c r="B226" s="2" t="s">
        <v>25</v>
      </c>
      <c r="C226" s="26" t="s">
        <v>18</v>
      </c>
      <c r="D226" s="27">
        <f t="shared" ref="D226:E226" si="69">SUM(D227:D257)</f>
        <v>0</v>
      </c>
      <c r="E226" s="28">
        <f t="shared" si="69"/>
        <v>0</v>
      </c>
      <c r="F226" s="27" t="str">
        <f t="shared" si="53"/>
        <v>0</v>
      </c>
      <c r="G226" s="28" t="str">
        <f>IFERROR(AVERAGE(G227:G257),"0%")</f>
        <v>0%</v>
      </c>
      <c r="H226" s="28">
        <f t="shared" ref="H226:J226" si="70">SUM(H227:H257)</f>
        <v>0</v>
      </c>
      <c r="I226" s="28">
        <f t="shared" si="70"/>
        <v>0</v>
      </c>
      <c r="J226" s="28">
        <f t="shared" si="70"/>
        <v>0</v>
      </c>
      <c r="K226" s="27" t="str">
        <f t="shared" si="54"/>
        <v>0</v>
      </c>
      <c r="L226" s="29" t="str">
        <f>IFERROR(AVERAGE(L227:L257),"0%")</f>
        <v>0%</v>
      </c>
      <c r="M226" s="30">
        <f t="shared" ref="M226:O226" si="71">SUM(M227:M257)</f>
        <v>0</v>
      </c>
      <c r="N226" s="27">
        <f t="shared" si="71"/>
        <v>0</v>
      </c>
      <c r="O226" s="27">
        <f t="shared" si="71"/>
        <v>0</v>
      </c>
      <c r="P226" s="29">
        <f t="shared" si="7"/>
        <v>0</v>
      </c>
      <c r="Q226" s="27">
        <f t="shared" ref="Q226:R226" si="72">SUM(Q227:Q257)</f>
        <v>0</v>
      </c>
      <c r="R226" s="27">
        <f t="shared" si="72"/>
        <v>0</v>
      </c>
      <c r="S226" s="29">
        <f t="shared" si="8"/>
        <v>0</v>
      </c>
      <c r="T226" s="31">
        <f>IFERROR(__xludf.DUMMYFUNCTION("GOOGLEFINANCE(""USDBRL"")"),5.1297999999999995)</f>
        <v>5.1298</v>
      </c>
    </row>
    <row r="227" ht="15.75" hidden="1" customHeight="1" outlineLevel="1">
      <c r="A227" s="32"/>
      <c r="B227" s="33"/>
      <c r="C227" s="34">
        <v>45505.0</v>
      </c>
      <c r="D227" s="35"/>
      <c r="E227" s="36"/>
      <c r="F227" s="37" t="str">
        <f t="shared" si="53"/>
        <v>0</v>
      </c>
      <c r="G227" s="35"/>
      <c r="H227" s="36"/>
      <c r="I227" s="36"/>
      <c r="J227" s="36"/>
      <c r="K227" s="36" t="str">
        <f t="shared" si="54"/>
        <v>0</v>
      </c>
      <c r="L227" s="38"/>
      <c r="M227" s="39"/>
      <c r="N227" s="35">
        <f t="shared" ref="N227:N257" si="73">M227*$A$1</f>
        <v>0</v>
      </c>
      <c r="O227" s="27">
        <f t="shared" ref="O227:O257" si="74">N227-D227</f>
        <v>0</v>
      </c>
      <c r="P227" s="29">
        <f t="shared" si="7"/>
        <v>0</v>
      </c>
      <c r="Q227" s="35">
        <f t="shared" ref="Q227:Q257" si="75">N227*$Q$4</f>
        <v>0</v>
      </c>
      <c r="R227" s="35">
        <f t="shared" ref="R227:R257" si="76">O227-Q227</f>
        <v>0</v>
      </c>
      <c r="S227" s="40">
        <f t="shared" si="8"/>
        <v>0</v>
      </c>
      <c r="T227" s="32"/>
    </row>
    <row r="228" ht="15.75" hidden="1" customHeight="1" outlineLevel="1">
      <c r="A228" s="32"/>
      <c r="B228" s="33"/>
      <c r="C228" s="46">
        <f t="shared" ref="C228:C257" si="77">C227+1</f>
        <v>45506</v>
      </c>
      <c r="D228" s="35"/>
      <c r="E228" s="36"/>
      <c r="F228" s="37" t="str">
        <f t="shared" si="53"/>
        <v>0</v>
      </c>
      <c r="G228" s="35"/>
      <c r="H228" s="36"/>
      <c r="I228" s="36"/>
      <c r="J228" s="36"/>
      <c r="K228" s="36" t="str">
        <f t="shared" si="54"/>
        <v>0</v>
      </c>
      <c r="L228" s="38"/>
      <c r="M228" s="39"/>
      <c r="N228" s="35">
        <f t="shared" si="73"/>
        <v>0</v>
      </c>
      <c r="O228" s="27">
        <f t="shared" si="74"/>
        <v>0</v>
      </c>
      <c r="P228" s="29">
        <f t="shared" si="7"/>
        <v>0</v>
      </c>
      <c r="Q228" s="35">
        <f t="shared" si="75"/>
        <v>0</v>
      </c>
      <c r="R228" s="35">
        <f t="shared" si="76"/>
        <v>0</v>
      </c>
      <c r="S228" s="40">
        <f t="shared" si="8"/>
        <v>0</v>
      </c>
      <c r="T228" s="32"/>
    </row>
    <row r="229" ht="15.75" hidden="1" customHeight="1" outlineLevel="1">
      <c r="A229" s="32"/>
      <c r="B229" s="33"/>
      <c r="C229" s="46">
        <f t="shared" si="77"/>
        <v>45507</v>
      </c>
      <c r="D229" s="35"/>
      <c r="E229" s="36"/>
      <c r="F229" s="37" t="str">
        <f t="shared" si="53"/>
        <v>0</v>
      </c>
      <c r="G229" s="35"/>
      <c r="H229" s="36"/>
      <c r="I229" s="36"/>
      <c r="J229" s="36"/>
      <c r="K229" s="36" t="str">
        <f t="shared" si="54"/>
        <v>0</v>
      </c>
      <c r="L229" s="38"/>
      <c r="M229" s="39"/>
      <c r="N229" s="35">
        <f t="shared" si="73"/>
        <v>0</v>
      </c>
      <c r="O229" s="27">
        <f t="shared" si="74"/>
        <v>0</v>
      </c>
      <c r="P229" s="29">
        <f t="shared" si="7"/>
        <v>0</v>
      </c>
      <c r="Q229" s="35">
        <f t="shared" si="75"/>
        <v>0</v>
      </c>
      <c r="R229" s="35">
        <f t="shared" si="76"/>
        <v>0</v>
      </c>
      <c r="S229" s="40">
        <f t="shared" si="8"/>
        <v>0</v>
      </c>
      <c r="T229" s="32"/>
    </row>
    <row r="230" ht="15.75" hidden="1" customHeight="1" outlineLevel="1">
      <c r="A230" s="32"/>
      <c r="B230" s="33"/>
      <c r="C230" s="46">
        <f t="shared" si="77"/>
        <v>45508</v>
      </c>
      <c r="D230" s="35"/>
      <c r="E230" s="36"/>
      <c r="F230" s="37" t="str">
        <f t="shared" si="53"/>
        <v>0</v>
      </c>
      <c r="G230" s="35"/>
      <c r="H230" s="36"/>
      <c r="I230" s="36"/>
      <c r="J230" s="36"/>
      <c r="K230" s="36" t="str">
        <f t="shared" si="54"/>
        <v>0</v>
      </c>
      <c r="L230" s="38"/>
      <c r="M230" s="39"/>
      <c r="N230" s="35">
        <f t="shared" si="73"/>
        <v>0</v>
      </c>
      <c r="O230" s="27">
        <f t="shared" si="74"/>
        <v>0</v>
      </c>
      <c r="P230" s="29">
        <f t="shared" si="7"/>
        <v>0</v>
      </c>
      <c r="Q230" s="35">
        <f t="shared" si="75"/>
        <v>0</v>
      </c>
      <c r="R230" s="35">
        <f t="shared" si="76"/>
        <v>0</v>
      </c>
      <c r="S230" s="40">
        <f t="shared" si="8"/>
        <v>0</v>
      </c>
      <c r="T230" s="32"/>
    </row>
    <row r="231" ht="15.75" hidden="1" customHeight="1" outlineLevel="1">
      <c r="A231" s="32"/>
      <c r="B231" s="33"/>
      <c r="C231" s="46">
        <f t="shared" si="77"/>
        <v>45509</v>
      </c>
      <c r="D231" s="35"/>
      <c r="E231" s="36"/>
      <c r="F231" s="37" t="str">
        <f t="shared" si="53"/>
        <v>0</v>
      </c>
      <c r="G231" s="35"/>
      <c r="H231" s="36"/>
      <c r="I231" s="36"/>
      <c r="J231" s="36"/>
      <c r="K231" s="36" t="str">
        <f t="shared" si="54"/>
        <v>0</v>
      </c>
      <c r="L231" s="38"/>
      <c r="M231" s="39"/>
      <c r="N231" s="35">
        <f t="shared" si="73"/>
        <v>0</v>
      </c>
      <c r="O231" s="27">
        <f t="shared" si="74"/>
        <v>0</v>
      </c>
      <c r="P231" s="29">
        <f t="shared" si="7"/>
        <v>0</v>
      </c>
      <c r="Q231" s="35">
        <f t="shared" si="75"/>
        <v>0</v>
      </c>
      <c r="R231" s="35">
        <f t="shared" si="76"/>
        <v>0</v>
      </c>
      <c r="S231" s="40">
        <f t="shared" si="8"/>
        <v>0</v>
      </c>
      <c r="T231" s="32"/>
    </row>
    <row r="232" ht="15.75" hidden="1" customHeight="1" outlineLevel="1">
      <c r="A232" s="32"/>
      <c r="B232" s="33"/>
      <c r="C232" s="46">
        <f t="shared" si="77"/>
        <v>45510</v>
      </c>
      <c r="D232" s="35"/>
      <c r="E232" s="36"/>
      <c r="F232" s="37" t="str">
        <f t="shared" si="53"/>
        <v>0</v>
      </c>
      <c r="G232" s="35"/>
      <c r="H232" s="36"/>
      <c r="I232" s="36"/>
      <c r="J232" s="36"/>
      <c r="K232" s="36" t="str">
        <f t="shared" si="54"/>
        <v>0</v>
      </c>
      <c r="L232" s="38"/>
      <c r="M232" s="39"/>
      <c r="N232" s="35">
        <f t="shared" si="73"/>
        <v>0</v>
      </c>
      <c r="O232" s="27">
        <f t="shared" si="74"/>
        <v>0</v>
      </c>
      <c r="P232" s="29">
        <f t="shared" si="7"/>
        <v>0</v>
      </c>
      <c r="Q232" s="35">
        <f t="shared" si="75"/>
        <v>0</v>
      </c>
      <c r="R232" s="35">
        <f t="shared" si="76"/>
        <v>0</v>
      </c>
      <c r="S232" s="40">
        <f t="shared" si="8"/>
        <v>0</v>
      </c>
      <c r="T232" s="32"/>
    </row>
    <row r="233" ht="15.75" hidden="1" customHeight="1" outlineLevel="1">
      <c r="A233" s="32"/>
      <c r="B233" s="33"/>
      <c r="C233" s="46">
        <f t="shared" si="77"/>
        <v>45511</v>
      </c>
      <c r="D233" s="35"/>
      <c r="E233" s="36"/>
      <c r="F233" s="37" t="str">
        <f t="shared" si="53"/>
        <v>0</v>
      </c>
      <c r="G233" s="35"/>
      <c r="H233" s="36"/>
      <c r="I233" s="36"/>
      <c r="J233" s="36"/>
      <c r="K233" s="36" t="str">
        <f t="shared" si="54"/>
        <v>0</v>
      </c>
      <c r="L233" s="38"/>
      <c r="M233" s="39"/>
      <c r="N233" s="35">
        <f t="shared" si="73"/>
        <v>0</v>
      </c>
      <c r="O233" s="27">
        <f t="shared" si="74"/>
        <v>0</v>
      </c>
      <c r="P233" s="29">
        <f t="shared" si="7"/>
        <v>0</v>
      </c>
      <c r="Q233" s="35">
        <f t="shared" si="75"/>
        <v>0</v>
      </c>
      <c r="R233" s="35">
        <f t="shared" si="76"/>
        <v>0</v>
      </c>
      <c r="S233" s="40">
        <f t="shared" si="8"/>
        <v>0</v>
      </c>
      <c r="T233" s="32"/>
    </row>
    <row r="234" ht="15.75" hidden="1" customHeight="1" outlineLevel="1">
      <c r="A234" s="32"/>
      <c r="B234" s="33"/>
      <c r="C234" s="46">
        <f t="shared" si="77"/>
        <v>45512</v>
      </c>
      <c r="D234" s="35"/>
      <c r="E234" s="36"/>
      <c r="F234" s="37" t="str">
        <f t="shared" si="53"/>
        <v>0</v>
      </c>
      <c r="G234" s="35"/>
      <c r="H234" s="36"/>
      <c r="I234" s="36"/>
      <c r="J234" s="36"/>
      <c r="K234" s="36" t="str">
        <f t="shared" si="54"/>
        <v>0</v>
      </c>
      <c r="L234" s="38"/>
      <c r="M234" s="39"/>
      <c r="N234" s="35">
        <f t="shared" si="73"/>
        <v>0</v>
      </c>
      <c r="O234" s="27">
        <f t="shared" si="74"/>
        <v>0</v>
      </c>
      <c r="P234" s="29">
        <f t="shared" si="7"/>
        <v>0</v>
      </c>
      <c r="Q234" s="35">
        <f t="shared" si="75"/>
        <v>0</v>
      </c>
      <c r="R234" s="35">
        <f t="shared" si="76"/>
        <v>0</v>
      </c>
      <c r="S234" s="40">
        <f t="shared" si="8"/>
        <v>0</v>
      </c>
      <c r="T234" s="32"/>
    </row>
    <row r="235" ht="15.75" hidden="1" customHeight="1" outlineLevel="1">
      <c r="A235" s="32"/>
      <c r="B235" s="33"/>
      <c r="C235" s="46">
        <f t="shared" si="77"/>
        <v>45513</v>
      </c>
      <c r="D235" s="35"/>
      <c r="E235" s="36"/>
      <c r="F235" s="37" t="str">
        <f t="shared" si="53"/>
        <v>0</v>
      </c>
      <c r="G235" s="35"/>
      <c r="H235" s="36"/>
      <c r="I235" s="36"/>
      <c r="J235" s="36"/>
      <c r="K235" s="36" t="str">
        <f t="shared" si="54"/>
        <v>0</v>
      </c>
      <c r="L235" s="38"/>
      <c r="M235" s="39"/>
      <c r="N235" s="35">
        <f t="shared" si="73"/>
        <v>0</v>
      </c>
      <c r="O235" s="27">
        <f t="shared" si="74"/>
        <v>0</v>
      </c>
      <c r="P235" s="29">
        <f t="shared" si="7"/>
        <v>0</v>
      </c>
      <c r="Q235" s="35">
        <f t="shared" si="75"/>
        <v>0</v>
      </c>
      <c r="R235" s="35">
        <f t="shared" si="76"/>
        <v>0</v>
      </c>
      <c r="S235" s="40">
        <f t="shared" si="8"/>
        <v>0</v>
      </c>
      <c r="T235" s="32"/>
    </row>
    <row r="236" ht="15.75" hidden="1" customHeight="1" outlineLevel="1">
      <c r="A236" s="32"/>
      <c r="B236" s="33"/>
      <c r="C236" s="46">
        <f t="shared" si="77"/>
        <v>45514</v>
      </c>
      <c r="D236" s="35"/>
      <c r="E236" s="36"/>
      <c r="F236" s="37" t="str">
        <f t="shared" si="53"/>
        <v>0</v>
      </c>
      <c r="G236" s="35"/>
      <c r="H236" s="36"/>
      <c r="I236" s="36"/>
      <c r="J236" s="36"/>
      <c r="K236" s="36" t="str">
        <f t="shared" si="54"/>
        <v>0</v>
      </c>
      <c r="L236" s="38"/>
      <c r="M236" s="39"/>
      <c r="N236" s="35">
        <f t="shared" si="73"/>
        <v>0</v>
      </c>
      <c r="O236" s="27">
        <f t="shared" si="74"/>
        <v>0</v>
      </c>
      <c r="P236" s="29">
        <f t="shared" si="7"/>
        <v>0</v>
      </c>
      <c r="Q236" s="35">
        <f t="shared" si="75"/>
        <v>0</v>
      </c>
      <c r="R236" s="35">
        <f t="shared" si="76"/>
        <v>0</v>
      </c>
      <c r="S236" s="40">
        <f t="shared" si="8"/>
        <v>0</v>
      </c>
      <c r="T236" s="32"/>
    </row>
    <row r="237" ht="15.75" hidden="1" customHeight="1" outlineLevel="1">
      <c r="A237" s="32"/>
      <c r="B237" s="33"/>
      <c r="C237" s="46">
        <f t="shared" si="77"/>
        <v>45515</v>
      </c>
      <c r="D237" s="35"/>
      <c r="E237" s="36"/>
      <c r="F237" s="37" t="str">
        <f t="shared" si="53"/>
        <v>0</v>
      </c>
      <c r="G237" s="35"/>
      <c r="H237" s="36"/>
      <c r="I237" s="36"/>
      <c r="J237" s="36"/>
      <c r="K237" s="36" t="str">
        <f t="shared" si="54"/>
        <v>0</v>
      </c>
      <c r="L237" s="38"/>
      <c r="M237" s="39"/>
      <c r="N237" s="35">
        <f t="shared" si="73"/>
        <v>0</v>
      </c>
      <c r="O237" s="27">
        <f t="shared" si="74"/>
        <v>0</v>
      </c>
      <c r="P237" s="29">
        <f t="shared" si="7"/>
        <v>0</v>
      </c>
      <c r="Q237" s="35">
        <f t="shared" si="75"/>
        <v>0</v>
      </c>
      <c r="R237" s="35">
        <f t="shared" si="76"/>
        <v>0</v>
      </c>
      <c r="S237" s="40">
        <f t="shared" si="8"/>
        <v>0</v>
      </c>
      <c r="T237" s="32"/>
    </row>
    <row r="238" ht="15.75" hidden="1" customHeight="1" outlineLevel="1">
      <c r="A238" s="32"/>
      <c r="B238" s="33"/>
      <c r="C238" s="46">
        <f t="shared" si="77"/>
        <v>45516</v>
      </c>
      <c r="D238" s="35"/>
      <c r="E238" s="36"/>
      <c r="F238" s="37" t="str">
        <f t="shared" si="53"/>
        <v>0</v>
      </c>
      <c r="G238" s="35"/>
      <c r="H238" s="36"/>
      <c r="I238" s="36"/>
      <c r="J238" s="36"/>
      <c r="K238" s="36" t="str">
        <f t="shared" si="54"/>
        <v>0</v>
      </c>
      <c r="L238" s="38"/>
      <c r="M238" s="39"/>
      <c r="N238" s="35">
        <f t="shared" si="73"/>
        <v>0</v>
      </c>
      <c r="O238" s="27">
        <f t="shared" si="74"/>
        <v>0</v>
      </c>
      <c r="P238" s="29">
        <f t="shared" si="7"/>
        <v>0</v>
      </c>
      <c r="Q238" s="35">
        <f t="shared" si="75"/>
        <v>0</v>
      </c>
      <c r="R238" s="35">
        <f t="shared" si="76"/>
        <v>0</v>
      </c>
      <c r="S238" s="40">
        <f t="shared" si="8"/>
        <v>0</v>
      </c>
      <c r="T238" s="32"/>
    </row>
    <row r="239" ht="15.75" hidden="1" customHeight="1" outlineLevel="1">
      <c r="A239" s="32"/>
      <c r="B239" s="33"/>
      <c r="C239" s="46">
        <f t="shared" si="77"/>
        <v>45517</v>
      </c>
      <c r="D239" s="35"/>
      <c r="E239" s="36"/>
      <c r="F239" s="37" t="str">
        <f t="shared" si="53"/>
        <v>0</v>
      </c>
      <c r="G239" s="35"/>
      <c r="H239" s="36"/>
      <c r="I239" s="36"/>
      <c r="J239" s="36"/>
      <c r="K239" s="36" t="str">
        <f t="shared" si="54"/>
        <v>0</v>
      </c>
      <c r="L239" s="38"/>
      <c r="M239" s="39"/>
      <c r="N239" s="35">
        <f t="shared" si="73"/>
        <v>0</v>
      </c>
      <c r="O239" s="27">
        <f t="shared" si="74"/>
        <v>0</v>
      </c>
      <c r="P239" s="29">
        <f t="shared" si="7"/>
        <v>0</v>
      </c>
      <c r="Q239" s="35">
        <f t="shared" si="75"/>
        <v>0</v>
      </c>
      <c r="R239" s="35">
        <f t="shared" si="76"/>
        <v>0</v>
      </c>
      <c r="S239" s="40">
        <f t="shared" si="8"/>
        <v>0</v>
      </c>
      <c r="T239" s="32"/>
    </row>
    <row r="240" ht="15.75" hidden="1" customHeight="1" outlineLevel="1">
      <c r="A240" s="32"/>
      <c r="B240" s="33"/>
      <c r="C240" s="46">
        <f t="shared" si="77"/>
        <v>45518</v>
      </c>
      <c r="D240" s="35"/>
      <c r="E240" s="36"/>
      <c r="F240" s="37" t="str">
        <f t="shared" si="53"/>
        <v>0</v>
      </c>
      <c r="G240" s="35"/>
      <c r="H240" s="36"/>
      <c r="I240" s="36"/>
      <c r="J240" s="36"/>
      <c r="K240" s="36" t="str">
        <f t="shared" si="54"/>
        <v>0</v>
      </c>
      <c r="L240" s="38"/>
      <c r="M240" s="39"/>
      <c r="N240" s="35">
        <f t="shared" si="73"/>
        <v>0</v>
      </c>
      <c r="O240" s="27">
        <f t="shared" si="74"/>
        <v>0</v>
      </c>
      <c r="P240" s="29">
        <f t="shared" si="7"/>
        <v>0</v>
      </c>
      <c r="Q240" s="35">
        <f t="shared" si="75"/>
        <v>0</v>
      </c>
      <c r="R240" s="35">
        <f t="shared" si="76"/>
        <v>0</v>
      </c>
      <c r="S240" s="40">
        <f t="shared" si="8"/>
        <v>0</v>
      </c>
      <c r="T240" s="32"/>
    </row>
    <row r="241" ht="15.75" hidden="1" customHeight="1" outlineLevel="1">
      <c r="A241" s="32"/>
      <c r="B241" s="33"/>
      <c r="C241" s="46">
        <f t="shared" si="77"/>
        <v>45519</v>
      </c>
      <c r="D241" s="35"/>
      <c r="E241" s="36"/>
      <c r="F241" s="37" t="str">
        <f t="shared" si="53"/>
        <v>0</v>
      </c>
      <c r="G241" s="35"/>
      <c r="H241" s="36"/>
      <c r="I241" s="36"/>
      <c r="J241" s="36"/>
      <c r="K241" s="36" t="str">
        <f t="shared" si="54"/>
        <v>0</v>
      </c>
      <c r="L241" s="38"/>
      <c r="M241" s="39"/>
      <c r="N241" s="35">
        <f t="shared" si="73"/>
        <v>0</v>
      </c>
      <c r="O241" s="27">
        <f t="shared" si="74"/>
        <v>0</v>
      </c>
      <c r="P241" s="29">
        <f t="shared" si="7"/>
        <v>0</v>
      </c>
      <c r="Q241" s="35">
        <f t="shared" si="75"/>
        <v>0</v>
      </c>
      <c r="R241" s="35">
        <f t="shared" si="76"/>
        <v>0</v>
      </c>
      <c r="S241" s="40">
        <f t="shared" si="8"/>
        <v>0</v>
      </c>
      <c r="T241" s="32"/>
    </row>
    <row r="242" ht="15.75" hidden="1" customHeight="1" outlineLevel="1">
      <c r="A242" s="32"/>
      <c r="B242" s="33"/>
      <c r="C242" s="46">
        <f t="shared" si="77"/>
        <v>45520</v>
      </c>
      <c r="D242" s="35"/>
      <c r="E242" s="36"/>
      <c r="F242" s="37" t="str">
        <f t="shared" si="53"/>
        <v>0</v>
      </c>
      <c r="G242" s="35"/>
      <c r="H242" s="36"/>
      <c r="I242" s="36"/>
      <c r="J242" s="36"/>
      <c r="K242" s="36" t="str">
        <f t="shared" si="54"/>
        <v>0</v>
      </c>
      <c r="L242" s="38"/>
      <c r="M242" s="39"/>
      <c r="N242" s="35">
        <f t="shared" si="73"/>
        <v>0</v>
      </c>
      <c r="O242" s="27">
        <f t="shared" si="74"/>
        <v>0</v>
      </c>
      <c r="P242" s="29">
        <f t="shared" si="7"/>
        <v>0</v>
      </c>
      <c r="Q242" s="35">
        <f t="shared" si="75"/>
        <v>0</v>
      </c>
      <c r="R242" s="35">
        <f t="shared" si="76"/>
        <v>0</v>
      </c>
      <c r="S242" s="40">
        <f t="shared" si="8"/>
        <v>0</v>
      </c>
      <c r="T242" s="32"/>
    </row>
    <row r="243" ht="15.75" hidden="1" customHeight="1" outlineLevel="1">
      <c r="A243" s="32"/>
      <c r="B243" s="33"/>
      <c r="C243" s="46">
        <f t="shared" si="77"/>
        <v>45521</v>
      </c>
      <c r="D243" s="35"/>
      <c r="E243" s="36"/>
      <c r="F243" s="37" t="str">
        <f t="shared" si="53"/>
        <v>0</v>
      </c>
      <c r="G243" s="35"/>
      <c r="H243" s="36"/>
      <c r="I243" s="36"/>
      <c r="J243" s="36"/>
      <c r="K243" s="36" t="str">
        <f t="shared" si="54"/>
        <v>0</v>
      </c>
      <c r="L243" s="38"/>
      <c r="M243" s="39"/>
      <c r="N243" s="35">
        <f t="shared" si="73"/>
        <v>0</v>
      </c>
      <c r="O243" s="27">
        <f t="shared" si="74"/>
        <v>0</v>
      </c>
      <c r="P243" s="29">
        <f t="shared" si="7"/>
        <v>0</v>
      </c>
      <c r="Q243" s="35">
        <f t="shared" si="75"/>
        <v>0</v>
      </c>
      <c r="R243" s="35">
        <f t="shared" si="76"/>
        <v>0</v>
      </c>
      <c r="S243" s="40">
        <f t="shared" si="8"/>
        <v>0</v>
      </c>
      <c r="T243" s="32"/>
    </row>
    <row r="244" ht="15.75" hidden="1" customHeight="1" outlineLevel="1">
      <c r="A244" s="32"/>
      <c r="B244" s="33"/>
      <c r="C244" s="46">
        <f t="shared" si="77"/>
        <v>45522</v>
      </c>
      <c r="D244" s="35"/>
      <c r="E244" s="36"/>
      <c r="F244" s="37" t="str">
        <f t="shared" si="53"/>
        <v>0</v>
      </c>
      <c r="G244" s="35"/>
      <c r="H244" s="36"/>
      <c r="I244" s="36"/>
      <c r="J244" s="36"/>
      <c r="K244" s="36" t="str">
        <f t="shared" si="54"/>
        <v>0</v>
      </c>
      <c r="L244" s="38"/>
      <c r="M244" s="39"/>
      <c r="N244" s="35">
        <f t="shared" si="73"/>
        <v>0</v>
      </c>
      <c r="O244" s="27">
        <f t="shared" si="74"/>
        <v>0</v>
      </c>
      <c r="P244" s="29">
        <f t="shared" si="7"/>
        <v>0</v>
      </c>
      <c r="Q244" s="35">
        <f t="shared" si="75"/>
        <v>0</v>
      </c>
      <c r="R244" s="35">
        <f t="shared" si="76"/>
        <v>0</v>
      </c>
      <c r="S244" s="40">
        <f t="shared" si="8"/>
        <v>0</v>
      </c>
      <c r="T244" s="32"/>
    </row>
    <row r="245" ht="15.75" hidden="1" customHeight="1" outlineLevel="1">
      <c r="A245" s="32"/>
      <c r="B245" s="33"/>
      <c r="C245" s="46">
        <f t="shared" si="77"/>
        <v>45523</v>
      </c>
      <c r="D245" s="35"/>
      <c r="E245" s="36"/>
      <c r="F245" s="37" t="str">
        <f t="shared" si="53"/>
        <v>0</v>
      </c>
      <c r="G245" s="35"/>
      <c r="H245" s="36"/>
      <c r="I245" s="36"/>
      <c r="J245" s="36"/>
      <c r="K245" s="36" t="str">
        <f t="shared" si="54"/>
        <v>0</v>
      </c>
      <c r="L245" s="38"/>
      <c r="M245" s="39"/>
      <c r="N245" s="35">
        <f t="shared" si="73"/>
        <v>0</v>
      </c>
      <c r="O245" s="27">
        <f t="shared" si="74"/>
        <v>0</v>
      </c>
      <c r="P245" s="29">
        <f t="shared" si="7"/>
        <v>0</v>
      </c>
      <c r="Q245" s="35">
        <f t="shared" si="75"/>
        <v>0</v>
      </c>
      <c r="R245" s="35">
        <f t="shared" si="76"/>
        <v>0</v>
      </c>
      <c r="S245" s="40">
        <f t="shared" si="8"/>
        <v>0</v>
      </c>
      <c r="T245" s="32"/>
    </row>
    <row r="246" ht="15.75" hidden="1" customHeight="1" outlineLevel="1">
      <c r="A246" s="32"/>
      <c r="B246" s="33"/>
      <c r="C246" s="46">
        <f t="shared" si="77"/>
        <v>45524</v>
      </c>
      <c r="D246" s="35"/>
      <c r="E246" s="36"/>
      <c r="F246" s="37" t="str">
        <f t="shared" si="53"/>
        <v>0</v>
      </c>
      <c r="G246" s="35"/>
      <c r="H246" s="36"/>
      <c r="I246" s="36"/>
      <c r="J246" s="36"/>
      <c r="K246" s="36" t="str">
        <f t="shared" si="54"/>
        <v>0</v>
      </c>
      <c r="L246" s="38"/>
      <c r="M246" s="39"/>
      <c r="N246" s="35">
        <f t="shared" si="73"/>
        <v>0</v>
      </c>
      <c r="O246" s="27">
        <f t="shared" si="74"/>
        <v>0</v>
      </c>
      <c r="P246" s="29">
        <f t="shared" si="7"/>
        <v>0</v>
      </c>
      <c r="Q246" s="35">
        <f t="shared" si="75"/>
        <v>0</v>
      </c>
      <c r="R246" s="35">
        <f t="shared" si="76"/>
        <v>0</v>
      </c>
      <c r="S246" s="40">
        <f t="shared" si="8"/>
        <v>0</v>
      </c>
      <c r="T246" s="32"/>
    </row>
    <row r="247" ht="15.75" hidden="1" customHeight="1" outlineLevel="1">
      <c r="A247" s="32"/>
      <c r="B247" s="33"/>
      <c r="C247" s="46">
        <f t="shared" si="77"/>
        <v>45525</v>
      </c>
      <c r="D247" s="35"/>
      <c r="E247" s="36"/>
      <c r="F247" s="37" t="str">
        <f t="shared" si="53"/>
        <v>0</v>
      </c>
      <c r="G247" s="35"/>
      <c r="H247" s="36"/>
      <c r="I247" s="36"/>
      <c r="J247" s="36"/>
      <c r="K247" s="36" t="str">
        <f t="shared" si="54"/>
        <v>0</v>
      </c>
      <c r="L247" s="38"/>
      <c r="M247" s="39"/>
      <c r="N247" s="35">
        <f t="shared" si="73"/>
        <v>0</v>
      </c>
      <c r="O247" s="27">
        <f t="shared" si="74"/>
        <v>0</v>
      </c>
      <c r="P247" s="29">
        <f t="shared" si="7"/>
        <v>0</v>
      </c>
      <c r="Q247" s="35">
        <f t="shared" si="75"/>
        <v>0</v>
      </c>
      <c r="R247" s="35">
        <f t="shared" si="76"/>
        <v>0</v>
      </c>
      <c r="S247" s="40">
        <f t="shared" si="8"/>
        <v>0</v>
      </c>
      <c r="T247" s="32"/>
    </row>
    <row r="248" ht="15.75" hidden="1" customHeight="1" outlineLevel="1">
      <c r="A248" s="32"/>
      <c r="B248" s="33"/>
      <c r="C248" s="46">
        <f t="shared" si="77"/>
        <v>45526</v>
      </c>
      <c r="D248" s="35"/>
      <c r="E248" s="36"/>
      <c r="F248" s="37" t="str">
        <f t="shared" si="53"/>
        <v>0</v>
      </c>
      <c r="G248" s="35"/>
      <c r="H248" s="36"/>
      <c r="I248" s="36"/>
      <c r="J248" s="36"/>
      <c r="K248" s="36" t="str">
        <f t="shared" si="54"/>
        <v>0</v>
      </c>
      <c r="L248" s="38"/>
      <c r="M248" s="39"/>
      <c r="N248" s="35">
        <f t="shared" si="73"/>
        <v>0</v>
      </c>
      <c r="O248" s="27">
        <f t="shared" si="74"/>
        <v>0</v>
      </c>
      <c r="P248" s="29">
        <f t="shared" si="7"/>
        <v>0</v>
      </c>
      <c r="Q248" s="35">
        <f t="shared" si="75"/>
        <v>0</v>
      </c>
      <c r="R248" s="35">
        <f t="shared" si="76"/>
        <v>0</v>
      </c>
      <c r="S248" s="40">
        <f t="shared" si="8"/>
        <v>0</v>
      </c>
      <c r="T248" s="32"/>
    </row>
    <row r="249" ht="15.75" hidden="1" customHeight="1" outlineLevel="1">
      <c r="A249" s="32"/>
      <c r="B249" s="33"/>
      <c r="C249" s="46">
        <f t="shared" si="77"/>
        <v>45527</v>
      </c>
      <c r="D249" s="35"/>
      <c r="E249" s="36"/>
      <c r="F249" s="37" t="str">
        <f t="shared" si="53"/>
        <v>0</v>
      </c>
      <c r="G249" s="35"/>
      <c r="H249" s="36"/>
      <c r="I249" s="36"/>
      <c r="J249" s="36"/>
      <c r="K249" s="36" t="str">
        <f t="shared" si="54"/>
        <v>0</v>
      </c>
      <c r="L249" s="38"/>
      <c r="M249" s="39"/>
      <c r="N249" s="35">
        <f t="shared" si="73"/>
        <v>0</v>
      </c>
      <c r="O249" s="27">
        <f t="shared" si="74"/>
        <v>0</v>
      </c>
      <c r="P249" s="29">
        <f t="shared" si="7"/>
        <v>0</v>
      </c>
      <c r="Q249" s="35">
        <f t="shared" si="75"/>
        <v>0</v>
      </c>
      <c r="R249" s="35">
        <f t="shared" si="76"/>
        <v>0</v>
      </c>
      <c r="S249" s="40">
        <f t="shared" si="8"/>
        <v>0</v>
      </c>
      <c r="T249" s="32"/>
    </row>
    <row r="250" ht="15.75" hidden="1" customHeight="1" outlineLevel="1">
      <c r="A250" s="32"/>
      <c r="B250" s="33"/>
      <c r="C250" s="46">
        <f t="shared" si="77"/>
        <v>45528</v>
      </c>
      <c r="D250" s="35"/>
      <c r="E250" s="36"/>
      <c r="F250" s="37" t="str">
        <f t="shared" si="53"/>
        <v>0</v>
      </c>
      <c r="G250" s="35"/>
      <c r="H250" s="36"/>
      <c r="I250" s="36"/>
      <c r="J250" s="36"/>
      <c r="K250" s="36" t="str">
        <f t="shared" si="54"/>
        <v>0</v>
      </c>
      <c r="L250" s="38"/>
      <c r="M250" s="39"/>
      <c r="N250" s="35">
        <f t="shared" si="73"/>
        <v>0</v>
      </c>
      <c r="O250" s="27">
        <f t="shared" si="74"/>
        <v>0</v>
      </c>
      <c r="P250" s="29">
        <f t="shared" si="7"/>
        <v>0</v>
      </c>
      <c r="Q250" s="35">
        <f t="shared" si="75"/>
        <v>0</v>
      </c>
      <c r="R250" s="35">
        <f t="shared" si="76"/>
        <v>0</v>
      </c>
      <c r="S250" s="40">
        <f t="shared" si="8"/>
        <v>0</v>
      </c>
      <c r="T250" s="32"/>
    </row>
    <row r="251" ht="15.75" hidden="1" customHeight="1" outlineLevel="1">
      <c r="A251" s="32"/>
      <c r="B251" s="33"/>
      <c r="C251" s="46">
        <f t="shared" si="77"/>
        <v>45529</v>
      </c>
      <c r="D251" s="35"/>
      <c r="E251" s="36"/>
      <c r="F251" s="37" t="str">
        <f t="shared" si="53"/>
        <v>0</v>
      </c>
      <c r="G251" s="35"/>
      <c r="H251" s="36"/>
      <c r="I251" s="36"/>
      <c r="J251" s="36"/>
      <c r="K251" s="36" t="str">
        <f t="shared" si="54"/>
        <v>0</v>
      </c>
      <c r="L251" s="38"/>
      <c r="M251" s="39"/>
      <c r="N251" s="35">
        <f t="shared" si="73"/>
        <v>0</v>
      </c>
      <c r="O251" s="27">
        <f t="shared" si="74"/>
        <v>0</v>
      </c>
      <c r="P251" s="29">
        <f t="shared" si="7"/>
        <v>0</v>
      </c>
      <c r="Q251" s="35">
        <f t="shared" si="75"/>
        <v>0</v>
      </c>
      <c r="R251" s="35">
        <f t="shared" si="76"/>
        <v>0</v>
      </c>
      <c r="S251" s="40">
        <f t="shared" si="8"/>
        <v>0</v>
      </c>
      <c r="T251" s="32"/>
    </row>
    <row r="252" ht="15.75" hidden="1" customHeight="1" outlineLevel="1">
      <c r="A252" s="32"/>
      <c r="B252" s="33"/>
      <c r="C252" s="46">
        <f t="shared" si="77"/>
        <v>45530</v>
      </c>
      <c r="D252" s="35"/>
      <c r="E252" s="36"/>
      <c r="F252" s="37" t="str">
        <f t="shared" si="53"/>
        <v>0</v>
      </c>
      <c r="G252" s="35"/>
      <c r="H252" s="36"/>
      <c r="I252" s="36"/>
      <c r="J252" s="36"/>
      <c r="K252" s="36" t="str">
        <f t="shared" si="54"/>
        <v>0</v>
      </c>
      <c r="L252" s="38"/>
      <c r="M252" s="39"/>
      <c r="N252" s="35">
        <f t="shared" si="73"/>
        <v>0</v>
      </c>
      <c r="O252" s="27">
        <f t="shared" si="74"/>
        <v>0</v>
      </c>
      <c r="P252" s="29">
        <f t="shared" si="7"/>
        <v>0</v>
      </c>
      <c r="Q252" s="35">
        <f t="shared" si="75"/>
        <v>0</v>
      </c>
      <c r="R252" s="35">
        <f t="shared" si="76"/>
        <v>0</v>
      </c>
      <c r="S252" s="40">
        <f t="shared" si="8"/>
        <v>0</v>
      </c>
      <c r="T252" s="32"/>
    </row>
    <row r="253" ht="15.75" hidden="1" customHeight="1" outlineLevel="1">
      <c r="A253" s="32"/>
      <c r="B253" s="33"/>
      <c r="C253" s="46">
        <f t="shared" si="77"/>
        <v>45531</v>
      </c>
      <c r="D253" s="35"/>
      <c r="E253" s="36"/>
      <c r="F253" s="37" t="str">
        <f t="shared" si="53"/>
        <v>0</v>
      </c>
      <c r="G253" s="35"/>
      <c r="H253" s="36"/>
      <c r="I253" s="36"/>
      <c r="J253" s="36"/>
      <c r="K253" s="36" t="str">
        <f t="shared" si="54"/>
        <v>0</v>
      </c>
      <c r="L253" s="38"/>
      <c r="M253" s="39"/>
      <c r="N253" s="35">
        <f t="shared" si="73"/>
        <v>0</v>
      </c>
      <c r="O253" s="27">
        <f t="shared" si="74"/>
        <v>0</v>
      </c>
      <c r="P253" s="29">
        <f t="shared" si="7"/>
        <v>0</v>
      </c>
      <c r="Q253" s="35">
        <f t="shared" si="75"/>
        <v>0</v>
      </c>
      <c r="R253" s="35">
        <f t="shared" si="76"/>
        <v>0</v>
      </c>
      <c r="S253" s="40">
        <f t="shared" si="8"/>
        <v>0</v>
      </c>
      <c r="T253" s="32"/>
    </row>
    <row r="254" ht="15.75" hidden="1" customHeight="1" outlineLevel="1">
      <c r="A254" s="32"/>
      <c r="B254" s="33"/>
      <c r="C254" s="46">
        <f t="shared" si="77"/>
        <v>45532</v>
      </c>
      <c r="D254" s="35"/>
      <c r="E254" s="36"/>
      <c r="F254" s="37" t="str">
        <f t="shared" si="53"/>
        <v>0</v>
      </c>
      <c r="G254" s="35"/>
      <c r="H254" s="36"/>
      <c r="I254" s="36"/>
      <c r="J254" s="36"/>
      <c r="K254" s="36" t="str">
        <f t="shared" si="54"/>
        <v>0</v>
      </c>
      <c r="L254" s="38"/>
      <c r="M254" s="39"/>
      <c r="N254" s="35">
        <f t="shared" si="73"/>
        <v>0</v>
      </c>
      <c r="O254" s="27">
        <f t="shared" si="74"/>
        <v>0</v>
      </c>
      <c r="P254" s="29">
        <f t="shared" si="7"/>
        <v>0</v>
      </c>
      <c r="Q254" s="35">
        <f t="shared" si="75"/>
        <v>0</v>
      </c>
      <c r="R254" s="35">
        <f t="shared" si="76"/>
        <v>0</v>
      </c>
      <c r="S254" s="40">
        <f t="shared" si="8"/>
        <v>0</v>
      </c>
      <c r="T254" s="32"/>
    </row>
    <row r="255" ht="15.75" hidden="1" customHeight="1" outlineLevel="1">
      <c r="A255" s="32"/>
      <c r="B255" s="33"/>
      <c r="C255" s="46">
        <f t="shared" si="77"/>
        <v>45533</v>
      </c>
      <c r="D255" s="35"/>
      <c r="E255" s="36"/>
      <c r="F255" s="37" t="str">
        <f t="shared" si="53"/>
        <v>0</v>
      </c>
      <c r="G255" s="35"/>
      <c r="H255" s="36"/>
      <c r="I255" s="36"/>
      <c r="J255" s="36"/>
      <c r="K255" s="36" t="str">
        <f t="shared" si="54"/>
        <v>0</v>
      </c>
      <c r="L255" s="38"/>
      <c r="M255" s="39"/>
      <c r="N255" s="35">
        <f t="shared" si="73"/>
        <v>0</v>
      </c>
      <c r="O255" s="27">
        <f t="shared" si="74"/>
        <v>0</v>
      </c>
      <c r="P255" s="29">
        <f t="shared" si="7"/>
        <v>0</v>
      </c>
      <c r="Q255" s="35">
        <f t="shared" si="75"/>
        <v>0</v>
      </c>
      <c r="R255" s="35">
        <f t="shared" si="76"/>
        <v>0</v>
      </c>
      <c r="S255" s="40">
        <f t="shared" si="8"/>
        <v>0</v>
      </c>
      <c r="T255" s="32"/>
    </row>
    <row r="256" ht="15.75" hidden="1" customHeight="1" outlineLevel="1">
      <c r="A256" s="32"/>
      <c r="B256" s="33"/>
      <c r="C256" s="46">
        <f t="shared" si="77"/>
        <v>45534</v>
      </c>
      <c r="D256" s="35"/>
      <c r="E256" s="36"/>
      <c r="F256" s="37" t="str">
        <f t="shared" si="53"/>
        <v>0</v>
      </c>
      <c r="G256" s="35"/>
      <c r="H256" s="36"/>
      <c r="I256" s="36"/>
      <c r="J256" s="36"/>
      <c r="K256" s="36" t="str">
        <f t="shared" si="54"/>
        <v>0</v>
      </c>
      <c r="L256" s="38"/>
      <c r="M256" s="39"/>
      <c r="N256" s="35">
        <f t="shared" si="73"/>
        <v>0</v>
      </c>
      <c r="O256" s="27">
        <f t="shared" si="74"/>
        <v>0</v>
      </c>
      <c r="P256" s="29">
        <f t="shared" si="7"/>
        <v>0</v>
      </c>
      <c r="Q256" s="35">
        <f t="shared" si="75"/>
        <v>0</v>
      </c>
      <c r="R256" s="35">
        <f t="shared" si="76"/>
        <v>0</v>
      </c>
      <c r="S256" s="40">
        <f t="shared" si="8"/>
        <v>0</v>
      </c>
      <c r="T256" s="32"/>
    </row>
    <row r="257" ht="15.75" hidden="1" customHeight="1" outlineLevel="1">
      <c r="A257" s="32"/>
      <c r="B257" s="33"/>
      <c r="C257" s="46">
        <f t="shared" si="77"/>
        <v>45535</v>
      </c>
      <c r="D257" s="35"/>
      <c r="E257" s="36"/>
      <c r="F257" s="37" t="str">
        <f t="shared" si="53"/>
        <v>0</v>
      </c>
      <c r="G257" s="35"/>
      <c r="H257" s="36"/>
      <c r="I257" s="36"/>
      <c r="J257" s="36"/>
      <c r="K257" s="36" t="str">
        <f t="shared" si="54"/>
        <v>0</v>
      </c>
      <c r="L257" s="38"/>
      <c r="M257" s="39"/>
      <c r="N257" s="35">
        <f t="shared" si="73"/>
        <v>0</v>
      </c>
      <c r="O257" s="27">
        <f t="shared" si="74"/>
        <v>0</v>
      </c>
      <c r="P257" s="29">
        <f t="shared" si="7"/>
        <v>0</v>
      </c>
      <c r="Q257" s="35">
        <f t="shared" si="75"/>
        <v>0</v>
      </c>
      <c r="R257" s="35">
        <f t="shared" si="76"/>
        <v>0</v>
      </c>
      <c r="S257" s="40">
        <f t="shared" si="8"/>
        <v>0</v>
      </c>
      <c r="T257" s="32"/>
    </row>
    <row r="258" ht="15.75" customHeight="1" collapsed="1">
      <c r="A258" s="11"/>
      <c r="B258" s="2" t="s">
        <v>26</v>
      </c>
      <c r="C258" s="26" t="s">
        <v>18</v>
      </c>
      <c r="D258" s="27">
        <f t="shared" ref="D258:E258" si="78">SUM(D259:D289)</f>
        <v>0</v>
      </c>
      <c r="E258" s="28">
        <f t="shared" si="78"/>
        <v>0</v>
      </c>
      <c r="F258" s="27" t="str">
        <f t="shared" si="53"/>
        <v>0</v>
      </c>
      <c r="G258" s="28" t="str">
        <f>IFERROR(AVERAGE(G259:G289),"0%")</f>
        <v>0%</v>
      </c>
      <c r="H258" s="28">
        <f t="shared" ref="H258:J258" si="79">SUM(H259:H289)</f>
        <v>0</v>
      </c>
      <c r="I258" s="28">
        <f t="shared" si="79"/>
        <v>0</v>
      </c>
      <c r="J258" s="28">
        <f t="shared" si="79"/>
        <v>0</v>
      </c>
      <c r="K258" s="27" t="str">
        <f t="shared" si="54"/>
        <v>0</v>
      </c>
      <c r="L258" s="29" t="str">
        <f>IFERROR(AVERAGE(L259:L289),"0%")</f>
        <v>0%</v>
      </c>
      <c r="M258" s="30">
        <f>SUM(M259:M289)</f>
        <v>0</v>
      </c>
      <c r="N258" s="27">
        <f t="shared" ref="N258:O258" si="80">SUM(N259:N288)</f>
        <v>0</v>
      </c>
      <c r="O258" s="27">
        <f t="shared" si="80"/>
        <v>0</v>
      </c>
      <c r="P258" s="29">
        <f t="shared" si="7"/>
        <v>0</v>
      </c>
      <c r="Q258" s="27">
        <f t="shared" ref="Q258:R258" si="81">SUM(Q259:Q288)</f>
        <v>0</v>
      </c>
      <c r="R258" s="27">
        <f t="shared" si="81"/>
        <v>0</v>
      </c>
      <c r="S258" s="29">
        <f t="shared" si="8"/>
        <v>0</v>
      </c>
      <c r="T258" s="31">
        <f>IFERROR(__xludf.DUMMYFUNCTION("GOOGLEFINANCE(""USDBRL"")"),5.1297999999999995)</f>
        <v>5.1298</v>
      </c>
    </row>
    <row r="259" ht="15.75" hidden="1" customHeight="1" outlineLevel="1">
      <c r="A259" s="32"/>
      <c r="B259" s="33"/>
      <c r="C259" s="34">
        <v>45536.0</v>
      </c>
      <c r="D259" s="35"/>
      <c r="E259" s="36"/>
      <c r="F259" s="37" t="str">
        <f t="shared" si="53"/>
        <v>0</v>
      </c>
      <c r="G259" s="35"/>
      <c r="H259" s="36"/>
      <c r="I259" s="36"/>
      <c r="J259" s="36"/>
      <c r="K259" s="36" t="str">
        <f t="shared" si="54"/>
        <v>0</v>
      </c>
      <c r="L259" s="38"/>
      <c r="M259" s="39"/>
      <c r="N259" s="35">
        <f t="shared" ref="N259:N288" si="82">M259*$A$1</f>
        <v>0</v>
      </c>
      <c r="O259" s="27">
        <f t="shared" ref="O259:O288" si="83">N259-D259</f>
        <v>0</v>
      </c>
      <c r="P259" s="29">
        <f t="shared" si="7"/>
        <v>0</v>
      </c>
      <c r="Q259" s="35">
        <f t="shared" ref="Q259:Q288" si="84">N259*$Q$4</f>
        <v>0</v>
      </c>
      <c r="R259" s="35">
        <f t="shared" ref="R259:R288" si="85">O259-Q259</f>
        <v>0</v>
      </c>
      <c r="S259" s="40">
        <f t="shared" si="8"/>
        <v>0</v>
      </c>
      <c r="T259" s="32"/>
    </row>
    <row r="260" ht="15.75" hidden="1" customHeight="1" outlineLevel="1">
      <c r="A260" s="32"/>
      <c r="B260" s="33"/>
      <c r="C260" s="46">
        <f t="shared" ref="C260:C288" si="86">C259+1</f>
        <v>45537</v>
      </c>
      <c r="D260" s="35"/>
      <c r="E260" s="36"/>
      <c r="F260" s="37" t="str">
        <f t="shared" si="53"/>
        <v>0</v>
      </c>
      <c r="G260" s="35"/>
      <c r="H260" s="36"/>
      <c r="I260" s="36"/>
      <c r="J260" s="36"/>
      <c r="K260" s="36" t="str">
        <f t="shared" si="54"/>
        <v>0</v>
      </c>
      <c r="L260" s="38"/>
      <c r="M260" s="39"/>
      <c r="N260" s="35">
        <f t="shared" si="82"/>
        <v>0</v>
      </c>
      <c r="O260" s="27">
        <f t="shared" si="83"/>
        <v>0</v>
      </c>
      <c r="P260" s="29">
        <f t="shared" si="7"/>
        <v>0</v>
      </c>
      <c r="Q260" s="35">
        <f t="shared" si="84"/>
        <v>0</v>
      </c>
      <c r="R260" s="35">
        <f t="shared" si="85"/>
        <v>0</v>
      </c>
      <c r="S260" s="40">
        <f t="shared" si="8"/>
        <v>0</v>
      </c>
      <c r="T260" s="32"/>
    </row>
    <row r="261" ht="15.75" hidden="1" customHeight="1" outlineLevel="1">
      <c r="A261" s="32"/>
      <c r="B261" s="33"/>
      <c r="C261" s="46">
        <f t="shared" si="86"/>
        <v>45538</v>
      </c>
      <c r="D261" s="35"/>
      <c r="E261" s="36"/>
      <c r="F261" s="37" t="str">
        <f t="shared" si="53"/>
        <v>0</v>
      </c>
      <c r="G261" s="35"/>
      <c r="H261" s="36"/>
      <c r="I261" s="36"/>
      <c r="J261" s="36"/>
      <c r="K261" s="36" t="str">
        <f t="shared" si="54"/>
        <v>0</v>
      </c>
      <c r="L261" s="38"/>
      <c r="M261" s="39"/>
      <c r="N261" s="35">
        <f t="shared" si="82"/>
        <v>0</v>
      </c>
      <c r="O261" s="27">
        <f t="shared" si="83"/>
        <v>0</v>
      </c>
      <c r="P261" s="29">
        <f t="shared" si="7"/>
        <v>0</v>
      </c>
      <c r="Q261" s="35">
        <f t="shared" si="84"/>
        <v>0</v>
      </c>
      <c r="R261" s="35">
        <f t="shared" si="85"/>
        <v>0</v>
      </c>
      <c r="S261" s="40">
        <f t="shared" si="8"/>
        <v>0</v>
      </c>
      <c r="T261" s="32"/>
    </row>
    <row r="262" ht="15.75" hidden="1" customHeight="1" outlineLevel="1">
      <c r="A262" s="32"/>
      <c r="B262" s="33"/>
      <c r="C262" s="46">
        <f t="shared" si="86"/>
        <v>45539</v>
      </c>
      <c r="D262" s="35"/>
      <c r="E262" s="36"/>
      <c r="F262" s="37" t="str">
        <f t="shared" si="53"/>
        <v>0</v>
      </c>
      <c r="G262" s="35"/>
      <c r="H262" s="36"/>
      <c r="I262" s="36"/>
      <c r="J262" s="36"/>
      <c r="K262" s="36" t="str">
        <f t="shared" si="54"/>
        <v>0</v>
      </c>
      <c r="L262" s="38"/>
      <c r="M262" s="39"/>
      <c r="N262" s="35">
        <f t="shared" si="82"/>
        <v>0</v>
      </c>
      <c r="O262" s="27">
        <f t="shared" si="83"/>
        <v>0</v>
      </c>
      <c r="P262" s="29">
        <f t="shared" si="7"/>
        <v>0</v>
      </c>
      <c r="Q262" s="35">
        <f t="shared" si="84"/>
        <v>0</v>
      </c>
      <c r="R262" s="35">
        <f t="shared" si="85"/>
        <v>0</v>
      </c>
      <c r="S262" s="40">
        <f t="shared" si="8"/>
        <v>0</v>
      </c>
      <c r="T262" s="32"/>
    </row>
    <row r="263" ht="15.75" hidden="1" customHeight="1" outlineLevel="1">
      <c r="A263" s="32"/>
      <c r="B263" s="33"/>
      <c r="C263" s="46">
        <f t="shared" si="86"/>
        <v>45540</v>
      </c>
      <c r="D263" s="35"/>
      <c r="E263" s="36"/>
      <c r="F263" s="37" t="str">
        <f t="shared" si="53"/>
        <v>0</v>
      </c>
      <c r="G263" s="35"/>
      <c r="H263" s="36"/>
      <c r="I263" s="36"/>
      <c r="J263" s="36"/>
      <c r="K263" s="36" t="str">
        <f t="shared" si="54"/>
        <v>0</v>
      </c>
      <c r="L263" s="38"/>
      <c r="M263" s="39"/>
      <c r="N263" s="35">
        <f t="shared" si="82"/>
        <v>0</v>
      </c>
      <c r="O263" s="27">
        <f t="shared" si="83"/>
        <v>0</v>
      </c>
      <c r="P263" s="29">
        <f t="shared" si="7"/>
        <v>0</v>
      </c>
      <c r="Q263" s="35">
        <f t="shared" si="84"/>
        <v>0</v>
      </c>
      <c r="R263" s="35">
        <f t="shared" si="85"/>
        <v>0</v>
      </c>
      <c r="S263" s="40">
        <f t="shared" si="8"/>
        <v>0</v>
      </c>
      <c r="T263" s="32"/>
    </row>
    <row r="264" ht="15.75" hidden="1" customHeight="1" outlineLevel="1">
      <c r="A264" s="32"/>
      <c r="B264" s="33"/>
      <c r="C264" s="46">
        <f t="shared" si="86"/>
        <v>45541</v>
      </c>
      <c r="D264" s="35"/>
      <c r="E264" s="36"/>
      <c r="F264" s="37" t="str">
        <f t="shared" si="53"/>
        <v>0</v>
      </c>
      <c r="G264" s="35"/>
      <c r="H264" s="36"/>
      <c r="I264" s="36"/>
      <c r="J264" s="36"/>
      <c r="K264" s="36" t="str">
        <f t="shared" si="54"/>
        <v>0</v>
      </c>
      <c r="L264" s="38"/>
      <c r="M264" s="39"/>
      <c r="N264" s="35">
        <f t="shared" si="82"/>
        <v>0</v>
      </c>
      <c r="O264" s="27">
        <f t="shared" si="83"/>
        <v>0</v>
      </c>
      <c r="P264" s="29">
        <f t="shared" si="7"/>
        <v>0</v>
      </c>
      <c r="Q264" s="35">
        <f t="shared" si="84"/>
        <v>0</v>
      </c>
      <c r="R264" s="35">
        <f t="shared" si="85"/>
        <v>0</v>
      </c>
      <c r="S264" s="40">
        <f t="shared" si="8"/>
        <v>0</v>
      </c>
      <c r="T264" s="32"/>
    </row>
    <row r="265" ht="15.75" hidden="1" customHeight="1" outlineLevel="1">
      <c r="A265" s="32"/>
      <c r="B265" s="33"/>
      <c r="C265" s="46">
        <f t="shared" si="86"/>
        <v>45542</v>
      </c>
      <c r="D265" s="35"/>
      <c r="E265" s="36"/>
      <c r="F265" s="37" t="str">
        <f t="shared" si="53"/>
        <v>0</v>
      </c>
      <c r="G265" s="35"/>
      <c r="H265" s="36"/>
      <c r="I265" s="36"/>
      <c r="J265" s="36"/>
      <c r="K265" s="36" t="str">
        <f t="shared" si="54"/>
        <v>0</v>
      </c>
      <c r="L265" s="38"/>
      <c r="M265" s="39"/>
      <c r="N265" s="35">
        <f t="shared" si="82"/>
        <v>0</v>
      </c>
      <c r="O265" s="27">
        <f t="shared" si="83"/>
        <v>0</v>
      </c>
      <c r="P265" s="29">
        <f t="shared" si="7"/>
        <v>0</v>
      </c>
      <c r="Q265" s="35">
        <f t="shared" si="84"/>
        <v>0</v>
      </c>
      <c r="R265" s="35">
        <f t="shared" si="85"/>
        <v>0</v>
      </c>
      <c r="S265" s="40">
        <f t="shared" si="8"/>
        <v>0</v>
      </c>
      <c r="T265" s="32"/>
    </row>
    <row r="266" ht="15.75" hidden="1" customHeight="1" outlineLevel="1">
      <c r="A266" s="32"/>
      <c r="B266" s="33"/>
      <c r="C266" s="46">
        <f t="shared" si="86"/>
        <v>45543</v>
      </c>
      <c r="D266" s="35"/>
      <c r="E266" s="36"/>
      <c r="F266" s="37" t="str">
        <f t="shared" si="53"/>
        <v>0</v>
      </c>
      <c r="G266" s="35"/>
      <c r="H266" s="36"/>
      <c r="I266" s="36"/>
      <c r="J266" s="36"/>
      <c r="K266" s="36" t="str">
        <f t="shared" si="54"/>
        <v>0</v>
      </c>
      <c r="L266" s="38"/>
      <c r="M266" s="39"/>
      <c r="N266" s="35">
        <f t="shared" si="82"/>
        <v>0</v>
      </c>
      <c r="O266" s="27">
        <f t="shared" si="83"/>
        <v>0</v>
      </c>
      <c r="P266" s="29">
        <f t="shared" si="7"/>
        <v>0</v>
      </c>
      <c r="Q266" s="35">
        <f t="shared" si="84"/>
        <v>0</v>
      </c>
      <c r="R266" s="35">
        <f t="shared" si="85"/>
        <v>0</v>
      </c>
      <c r="S266" s="40">
        <f t="shared" si="8"/>
        <v>0</v>
      </c>
      <c r="T266" s="32"/>
    </row>
    <row r="267" ht="15.75" hidden="1" customHeight="1" outlineLevel="1">
      <c r="A267" s="32"/>
      <c r="B267" s="33"/>
      <c r="C267" s="46">
        <f t="shared" si="86"/>
        <v>45544</v>
      </c>
      <c r="D267" s="35"/>
      <c r="E267" s="36"/>
      <c r="F267" s="37" t="str">
        <f t="shared" si="53"/>
        <v>0</v>
      </c>
      <c r="G267" s="35"/>
      <c r="H267" s="36"/>
      <c r="I267" s="36"/>
      <c r="J267" s="36"/>
      <c r="K267" s="36" t="str">
        <f t="shared" si="54"/>
        <v>0</v>
      </c>
      <c r="L267" s="38"/>
      <c r="M267" s="39"/>
      <c r="N267" s="35">
        <f t="shared" si="82"/>
        <v>0</v>
      </c>
      <c r="O267" s="27">
        <f t="shared" si="83"/>
        <v>0</v>
      </c>
      <c r="P267" s="29">
        <f t="shared" si="7"/>
        <v>0</v>
      </c>
      <c r="Q267" s="35">
        <f t="shared" si="84"/>
        <v>0</v>
      </c>
      <c r="R267" s="35">
        <f t="shared" si="85"/>
        <v>0</v>
      </c>
      <c r="S267" s="40">
        <f t="shared" si="8"/>
        <v>0</v>
      </c>
      <c r="T267" s="32"/>
    </row>
    <row r="268" ht="15.75" hidden="1" customHeight="1" outlineLevel="1">
      <c r="A268" s="32"/>
      <c r="B268" s="33"/>
      <c r="C268" s="46">
        <f t="shared" si="86"/>
        <v>45545</v>
      </c>
      <c r="D268" s="35"/>
      <c r="E268" s="36"/>
      <c r="F268" s="37" t="str">
        <f t="shared" si="53"/>
        <v>0</v>
      </c>
      <c r="G268" s="35"/>
      <c r="H268" s="36"/>
      <c r="I268" s="36"/>
      <c r="J268" s="36"/>
      <c r="K268" s="36" t="str">
        <f t="shared" si="54"/>
        <v>0</v>
      </c>
      <c r="L268" s="38"/>
      <c r="M268" s="39"/>
      <c r="N268" s="35">
        <f t="shared" si="82"/>
        <v>0</v>
      </c>
      <c r="O268" s="27">
        <f t="shared" si="83"/>
        <v>0</v>
      </c>
      <c r="P268" s="29">
        <f t="shared" si="7"/>
        <v>0</v>
      </c>
      <c r="Q268" s="35">
        <f t="shared" si="84"/>
        <v>0</v>
      </c>
      <c r="R268" s="35">
        <f t="shared" si="85"/>
        <v>0</v>
      </c>
      <c r="S268" s="40">
        <f t="shared" si="8"/>
        <v>0</v>
      </c>
      <c r="T268" s="32"/>
    </row>
    <row r="269" ht="15.75" hidden="1" customHeight="1" outlineLevel="1">
      <c r="A269" s="32"/>
      <c r="B269" s="33"/>
      <c r="C269" s="46">
        <f t="shared" si="86"/>
        <v>45546</v>
      </c>
      <c r="D269" s="35"/>
      <c r="E269" s="36"/>
      <c r="F269" s="37" t="str">
        <f t="shared" si="53"/>
        <v>0</v>
      </c>
      <c r="G269" s="35"/>
      <c r="H269" s="36"/>
      <c r="I269" s="36"/>
      <c r="J269" s="36"/>
      <c r="K269" s="36" t="str">
        <f t="shared" si="54"/>
        <v>0</v>
      </c>
      <c r="L269" s="38"/>
      <c r="M269" s="39"/>
      <c r="N269" s="35">
        <f t="shared" si="82"/>
        <v>0</v>
      </c>
      <c r="O269" s="27">
        <f t="shared" si="83"/>
        <v>0</v>
      </c>
      <c r="P269" s="29">
        <f t="shared" si="7"/>
        <v>0</v>
      </c>
      <c r="Q269" s="35">
        <f t="shared" si="84"/>
        <v>0</v>
      </c>
      <c r="R269" s="35">
        <f t="shared" si="85"/>
        <v>0</v>
      </c>
      <c r="S269" s="40">
        <f t="shared" si="8"/>
        <v>0</v>
      </c>
      <c r="T269" s="32"/>
    </row>
    <row r="270" ht="15.75" hidden="1" customHeight="1" outlineLevel="1">
      <c r="A270" s="32"/>
      <c r="B270" s="33"/>
      <c r="C270" s="46">
        <f t="shared" si="86"/>
        <v>45547</v>
      </c>
      <c r="D270" s="35"/>
      <c r="E270" s="36"/>
      <c r="F270" s="37" t="str">
        <f t="shared" si="53"/>
        <v>0</v>
      </c>
      <c r="G270" s="35"/>
      <c r="H270" s="36"/>
      <c r="I270" s="36"/>
      <c r="J270" s="36"/>
      <c r="K270" s="36" t="str">
        <f t="shared" si="54"/>
        <v>0</v>
      </c>
      <c r="L270" s="38"/>
      <c r="M270" s="39"/>
      <c r="N270" s="35">
        <f t="shared" si="82"/>
        <v>0</v>
      </c>
      <c r="O270" s="27">
        <f t="shared" si="83"/>
        <v>0</v>
      </c>
      <c r="P270" s="29">
        <f t="shared" si="7"/>
        <v>0</v>
      </c>
      <c r="Q270" s="35">
        <f t="shared" si="84"/>
        <v>0</v>
      </c>
      <c r="R270" s="35">
        <f t="shared" si="85"/>
        <v>0</v>
      </c>
      <c r="S270" s="40">
        <f t="shared" si="8"/>
        <v>0</v>
      </c>
      <c r="T270" s="32"/>
    </row>
    <row r="271" ht="15.75" hidden="1" customHeight="1" outlineLevel="1">
      <c r="A271" s="32"/>
      <c r="B271" s="33"/>
      <c r="C271" s="46">
        <f t="shared" si="86"/>
        <v>45548</v>
      </c>
      <c r="D271" s="35"/>
      <c r="E271" s="36"/>
      <c r="F271" s="37" t="str">
        <f t="shared" si="53"/>
        <v>0</v>
      </c>
      <c r="G271" s="35"/>
      <c r="H271" s="36"/>
      <c r="I271" s="36"/>
      <c r="J271" s="36"/>
      <c r="K271" s="36" t="str">
        <f t="shared" si="54"/>
        <v>0</v>
      </c>
      <c r="L271" s="38"/>
      <c r="M271" s="39"/>
      <c r="N271" s="35">
        <f t="shared" si="82"/>
        <v>0</v>
      </c>
      <c r="O271" s="27">
        <f t="shared" si="83"/>
        <v>0</v>
      </c>
      <c r="P271" s="29">
        <f t="shared" si="7"/>
        <v>0</v>
      </c>
      <c r="Q271" s="35">
        <f t="shared" si="84"/>
        <v>0</v>
      </c>
      <c r="R271" s="35">
        <f t="shared" si="85"/>
        <v>0</v>
      </c>
      <c r="S271" s="40">
        <f t="shared" si="8"/>
        <v>0</v>
      </c>
      <c r="T271" s="32"/>
    </row>
    <row r="272" ht="15.75" hidden="1" customHeight="1" outlineLevel="1">
      <c r="A272" s="32"/>
      <c r="B272" s="33"/>
      <c r="C272" s="46">
        <f t="shared" si="86"/>
        <v>45549</v>
      </c>
      <c r="D272" s="35"/>
      <c r="E272" s="36"/>
      <c r="F272" s="37" t="str">
        <f t="shared" si="53"/>
        <v>0</v>
      </c>
      <c r="G272" s="35"/>
      <c r="H272" s="36"/>
      <c r="I272" s="36"/>
      <c r="J272" s="36"/>
      <c r="K272" s="36" t="str">
        <f t="shared" si="54"/>
        <v>0</v>
      </c>
      <c r="L272" s="38"/>
      <c r="M272" s="39"/>
      <c r="N272" s="35">
        <f t="shared" si="82"/>
        <v>0</v>
      </c>
      <c r="O272" s="27">
        <f t="shared" si="83"/>
        <v>0</v>
      </c>
      <c r="P272" s="29">
        <f t="shared" si="7"/>
        <v>0</v>
      </c>
      <c r="Q272" s="35">
        <f t="shared" si="84"/>
        <v>0</v>
      </c>
      <c r="R272" s="35">
        <f t="shared" si="85"/>
        <v>0</v>
      </c>
      <c r="S272" s="40">
        <f t="shared" si="8"/>
        <v>0</v>
      </c>
      <c r="T272" s="32"/>
    </row>
    <row r="273" ht="15.75" hidden="1" customHeight="1" outlineLevel="1">
      <c r="A273" s="32"/>
      <c r="B273" s="33"/>
      <c r="C273" s="46">
        <f t="shared" si="86"/>
        <v>45550</v>
      </c>
      <c r="D273" s="35"/>
      <c r="E273" s="36"/>
      <c r="F273" s="37" t="str">
        <f t="shared" si="53"/>
        <v>0</v>
      </c>
      <c r="G273" s="35"/>
      <c r="H273" s="36"/>
      <c r="I273" s="36"/>
      <c r="J273" s="36"/>
      <c r="K273" s="36" t="str">
        <f t="shared" si="54"/>
        <v>0</v>
      </c>
      <c r="L273" s="38"/>
      <c r="M273" s="39"/>
      <c r="N273" s="35">
        <f t="shared" si="82"/>
        <v>0</v>
      </c>
      <c r="O273" s="27">
        <f t="shared" si="83"/>
        <v>0</v>
      </c>
      <c r="P273" s="29">
        <f t="shared" si="7"/>
        <v>0</v>
      </c>
      <c r="Q273" s="35">
        <f t="shared" si="84"/>
        <v>0</v>
      </c>
      <c r="R273" s="35">
        <f t="shared" si="85"/>
        <v>0</v>
      </c>
      <c r="S273" s="40">
        <f t="shared" si="8"/>
        <v>0</v>
      </c>
      <c r="T273" s="32"/>
    </row>
    <row r="274" ht="15.75" hidden="1" customHeight="1" outlineLevel="1">
      <c r="A274" s="32"/>
      <c r="B274" s="33"/>
      <c r="C274" s="46">
        <f t="shared" si="86"/>
        <v>45551</v>
      </c>
      <c r="D274" s="35"/>
      <c r="E274" s="36"/>
      <c r="F274" s="37" t="str">
        <f t="shared" si="53"/>
        <v>0</v>
      </c>
      <c r="G274" s="35"/>
      <c r="H274" s="36"/>
      <c r="I274" s="36"/>
      <c r="J274" s="36"/>
      <c r="K274" s="36" t="str">
        <f t="shared" si="54"/>
        <v>0</v>
      </c>
      <c r="L274" s="38"/>
      <c r="M274" s="39"/>
      <c r="N274" s="35">
        <f t="shared" si="82"/>
        <v>0</v>
      </c>
      <c r="O274" s="27">
        <f t="shared" si="83"/>
        <v>0</v>
      </c>
      <c r="P274" s="29">
        <f t="shared" si="7"/>
        <v>0</v>
      </c>
      <c r="Q274" s="35">
        <f t="shared" si="84"/>
        <v>0</v>
      </c>
      <c r="R274" s="35">
        <f t="shared" si="85"/>
        <v>0</v>
      </c>
      <c r="S274" s="40">
        <f t="shared" si="8"/>
        <v>0</v>
      </c>
      <c r="T274" s="32"/>
    </row>
    <row r="275" ht="15.75" hidden="1" customHeight="1" outlineLevel="1">
      <c r="A275" s="32"/>
      <c r="B275" s="33"/>
      <c r="C275" s="46">
        <f t="shared" si="86"/>
        <v>45552</v>
      </c>
      <c r="D275" s="35"/>
      <c r="E275" s="36"/>
      <c r="F275" s="37" t="str">
        <f t="shared" si="53"/>
        <v>0</v>
      </c>
      <c r="G275" s="35"/>
      <c r="H275" s="36"/>
      <c r="I275" s="36"/>
      <c r="J275" s="36"/>
      <c r="K275" s="36" t="str">
        <f t="shared" si="54"/>
        <v>0</v>
      </c>
      <c r="L275" s="38"/>
      <c r="M275" s="39"/>
      <c r="N275" s="35">
        <f t="shared" si="82"/>
        <v>0</v>
      </c>
      <c r="O275" s="27">
        <f t="shared" si="83"/>
        <v>0</v>
      </c>
      <c r="P275" s="29">
        <f t="shared" si="7"/>
        <v>0</v>
      </c>
      <c r="Q275" s="35">
        <f t="shared" si="84"/>
        <v>0</v>
      </c>
      <c r="R275" s="35">
        <f t="shared" si="85"/>
        <v>0</v>
      </c>
      <c r="S275" s="40">
        <f t="shared" si="8"/>
        <v>0</v>
      </c>
      <c r="T275" s="32"/>
    </row>
    <row r="276" ht="15.75" hidden="1" customHeight="1" outlineLevel="1">
      <c r="A276" s="32"/>
      <c r="B276" s="33"/>
      <c r="C276" s="46">
        <f t="shared" si="86"/>
        <v>45553</v>
      </c>
      <c r="D276" s="35"/>
      <c r="E276" s="36"/>
      <c r="F276" s="37" t="str">
        <f t="shared" si="53"/>
        <v>0</v>
      </c>
      <c r="G276" s="35"/>
      <c r="H276" s="36"/>
      <c r="I276" s="36"/>
      <c r="J276" s="36"/>
      <c r="K276" s="36" t="str">
        <f t="shared" si="54"/>
        <v>0</v>
      </c>
      <c r="L276" s="38"/>
      <c r="M276" s="39"/>
      <c r="N276" s="35">
        <f t="shared" si="82"/>
        <v>0</v>
      </c>
      <c r="O276" s="27">
        <f t="shared" si="83"/>
        <v>0</v>
      </c>
      <c r="P276" s="29">
        <f t="shared" si="7"/>
        <v>0</v>
      </c>
      <c r="Q276" s="35">
        <f t="shared" si="84"/>
        <v>0</v>
      </c>
      <c r="R276" s="35">
        <f t="shared" si="85"/>
        <v>0</v>
      </c>
      <c r="S276" s="40">
        <f t="shared" si="8"/>
        <v>0</v>
      </c>
      <c r="T276" s="32"/>
    </row>
    <row r="277" ht="15.75" hidden="1" customHeight="1" outlineLevel="1">
      <c r="A277" s="32"/>
      <c r="B277" s="33"/>
      <c r="C277" s="46">
        <f t="shared" si="86"/>
        <v>45554</v>
      </c>
      <c r="D277" s="35"/>
      <c r="E277" s="36"/>
      <c r="F277" s="37" t="str">
        <f t="shared" si="53"/>
        <v>0</v>
      </c>
      <c r="G277" s="35"/>
      <c r="H277" s="36"/>
      <c r="I277" s="36"/>
      <c r="J277" s="36"/>
      <c r="K277" s="36" t="str">
        <f t="shared" si="54"/>
        <v>0</v>
      </c>
      <c r="L277" s="38"/>
      <c r="M277" s="39"/>
      <c r="N277" s="35">
        <f t="shared" si="82"/>
        <v>0</v>
      </c>
      <c r="O277" s="27">
        <f t="shared" si="83"/>
        <v>0</v>
      </c>
      <c r="P277" s="29">
        <f t="shared" si="7"/>
        <v>0</v>
      </c>
      <c r="Q277" s="35">
        <f t="shared" si="84"/>
        <v>0</v>
      </c>
      <c r="R277" s="35">
        <f t="shared" si="85"/>
        <v>0</v>
      </c>
      <c r="S277" s="40">
        <f t="shared" si="8"/>
        <v>0</v>
      </c>
      <c r="T277" s="32"/>
    </row>
    <row r="278" ht="15.75" hidden="1" customHeight="1" outlineLevel="1">
      <c r="A278" s="32"/>
      <c r="B278" s="33"/>
      <c r="C278" s="46">
        <f t="shared" si="86"/>
        <v>45555</v>
      </c>
      <c r="D278" s="35"/>
      <c r="E278" s="36"/>
      <c r="F278" s="37" t="str">
        <f t="shared" si="53"/>
        <v>0</v>
      </c>
      <c r="G278" s="35"/>
      <c r="H278" s="36"/>
      <c r="I278" s="36"/>
      <c r="J278" s="36"/>
      <c r="K278" s="36" t="str">
        <f t="shared" si="54"/>
        <v>0</v>
      </c>
      <c r="L278" s="38"/>
      <c r="M278" s="39"/>
      <c r="N278" s="35">
        <f t="shared" si="82"/>
        <v>0</v>
      </c>
      <c r="O278" s="27">
        <f t="shared" si="83"/>
        <v>0</v>
      </c>
      <c r="P278" s="29">
        <f t="shared" si="7"/>
        <v>0</v>
      </c>
      <c r="Q278" s="35">
        <f t="shared" si="84"/>
        <v>0</v>
      </c>
      <c r="R278" s="35">
        <f t="shared" si="85"/>
        <v>0</v>
      </c>
      <c r="S278" s="40">
        <f t="shared" si="8"/>
        <v>0</v>
      </c>
      <c r="T278" s="32"/>
    </row>
    <row r="279" ht="15.75" hidden="1" customHeight="1" outlineLevel="1">
      <c r="A279" s="32"/>
      <c r="B279" s="33"/>
      <c r="C279" s="46">
        <f t="shared" si="86"/>
        <v>45556</v>
      </c>
      <c r="D279" s="35"/>
      <c r="E279" s="36"/>
      <c r="F279" s="37" t="str">
        <f t="shared" si="53"/>
        <v>0</v>
      </c>
      <c r="G279" s="35"/>
      <c r="H279" s="36"/>
      <c r="I279" s="36"/>
      <c r="J279" s="36"/>
      <c r="K279" s="36" t="str">
        <f t="shared" si="54"/>
        <v>0</v>
      </c>
      <c r="L279" s="38"/>
      <c r="M279" s="39"/>
      <c r="N279" s="35">
        <f t="shared" si="82"/>
        <v>0</v>
      </c>
      <c r="O279" s="27">
        <f t="shared" si="83"/>
        <v>0</v>
      </c>
      <c r="P279" s="29">
        <f t="shared" si="7"/>
        <v>0</v>
      </c>
      <c r="Q279" s="35">
        <f t="shared" si="84"/>
        <v>0</v>
      </c>
      <c r="R279" s="35">
        <f t="shared" si="85"/>
        <v>0</v>
      </c>
      <c r="S279" s="40">
        <f t="shared" si="8"/>
        <v>0</v>
      </c>
      <c r="T279" s="32"/>
    </row>
    <row r="280" ht="15.75" hidden="1" customHeight="1" outlineLevel="1">
      <c r="A280" s="32"/>
      <c r="B280" s="33"/>
      <c r="C280" s="46">
        <f t="shared" si="86"/>
        <v>45557</v>
      </c>
      <c r="D280" s="35"/>
      <c r="E280" s="36"/>
      <c r="F280" s="37" t="str">
        <f t="shared" si="53"/>
        <v>0</v>
      </c>
      <c r="G280" s="35"/>
      <c r="H280" s="36"/>
      <c r="I280" s="36"/>
      <c r="J280" s="36"/>
      <c r="K280" s="36" t="str">
        <f t="shared" si="54"/>
        <v>0</v>
      </c>
      <c r="L280" s="38"/>
      <c r="M280" s="39"/>
      <c r="N280" s="35">
        <f t="shared" si="82"/>
        <v>0</v>
      </c>
      <c r="O280" s="27">
        <f t="shared" si="83"/>
        <v>0</v>
      </c>
      <c r="P280" s="29">
        <f t="shared" si="7"/>
        <v>0</v>
      </c>
      <c r="Q280" s="35">
        <f t="shared" si="84"/>
        <v>0</v>
      </c>
      <c r="R280" s="35">
        <f t="shared" si="85"/>
        <v>0</v>
      </c>
      <c r="S280" s="40">
        <f t="shared" si="8"/>
        <v>0</v>
      </c>
      <c r="T280" s="32"/>
    </row>
    <row r="281" ht="15.75" hidden="1" customHeight="1" outlineLevel="1">
      <c r="A281" s="32"/>
      <c r="B281" s="33"/>
      <c r="C281" s="46">
        <f t="shared" si="86"/>
        <v>45558</v>
      </c>
      <c r="D281" s="35"/>
      <c r="E281" s="36"/>
      <c r="F281" s="37" t="str">
        <f t="shared" si="53"/>
        <v>0</v>
      </c>
      <c r="G281" s="35"/>
      <c r="H281" s="36"/>
      <c r="I281" s="36"/>
      <c r="J281" s="36"/>
      <c r="K281" s="36" t="str">
        <f t="shared" si="54"/>
        <v>0</v>
      </c>
      <c r="L281" s="38"/>
      <c r="M281" s="39"/>
      <c r="N281" s="35">
        <f t="shared" si="82"/>
        <v>0</v>
      </c>
      <c r="O281" s="27">
        <f t="shared" si="83"/>
        <v>0</v>
      </c>
      <c r="P281" s="29">
        <f t="shared" si="7"/>
        <v>0</v>
      </c>
      <c r="Q281" s="35">
        <f t="shared" si="84"/>
        <v>0</v>
      </c>
      <c r="R281" s="35">
        <f t="shared" si="85"/>
        <v>0</v>
      </c>
      <c r="S281" s="40">
        <f t="shared" si="8"/>
        <v>0</v>
      </c>
      <c r="T281" s="32"/>
    </row>
    <row r="282" ht="15.75" hidden="1" customHeight="1" outlineLevel="1">
      <c r="A282" s="32"/>
      <c r="B282" s="33"/>
      <c r="C282" s="46">
        <f t="shared" si="86"/>
        <v>45559</v>
      </c>
      <c r="D282" s="35"/>
      <c r="E282" s="36"/>
      <c r="F282" s="37" t="str">
        <f t="shared" si="53"/>
        <v>0</v>
      </c>
      <c r="G282" s="35"/>
      <c r="H282" s="36"/>
      <c r="I282" s="36"/>
      <c r="J282" s="36"/>
      <c r="K282" s="36" t="str">
        <f t="shared" si="54"/>
        <v>0</v>
      </c>
      <c r="L282" s="38"/>
      <c r="M282" s="39"/>
      <c r="N282" s="35">
        <f t="shared" si="82"/>
        <v>0</v>
      </c>
      <c r="O282" s="27">
        <f t="shared" si="83"/>
        <v>0</v>
      </c>
      <c r="P282" s="29">
        <f t="shared" si="7"/>
        <v>0</v>
      </c>
      <c r="Q282" s="35">
        <f t="shared" si="84"/>
        <v>0</v>
      </c>
      <c r="R282" s="35">
        <f t="shared" si="85"/>
        <v>0</v>
      </c>
      <c r="S282" s="40">
        <f t="shared" si="8"/>
        <v>0</v>
      </c>
      <c r="T282" s="32"/>
    </row>
    <row r="283" ht="15.75" hidden="1" customHeight="1" outlineLevel="1">
      <c r="A283" s="32"/>
      <c r="B283" s="33"/>
      <c r="C283" s="46">
        <f t="shared" si="86"/>
        <v>45560</v>
      </c>
      <c r="D283" s="35"/>
      <c r="E283" s="36"/>
      <c r="F283" s="37" t="str">
        <f t="shared" si="53"/>
        <v>0</v>
      </c>
      <c r="G283" s="35"/>
      <c r="H283" s="36"/>
      <c r="I283" s="36"/>
      <c r="J283" s="36"/>
      <c r="K283" s="36" t="str">
        <f t="shared" si="54"/>
        <v>0</v>
      </c>
      <c r="L283" s="38"/>
      <c r="M283" s="39"/>
      <c r="N283" s="35">
        <f t="shared" si="82"/>
        <v>0</v>
      </c>
      <c r="O283" s="27">
        <f t="shared" si="83"/>
        <v>0</v>
      </c>
      <c r="P283" s="29">
        <f t="shared" si="7"/>
        <v>0</v>
      </c>
      <c r="Q283" s="35">
        <f t="shared" si="84"/>
        <v>0</v>
      </c>
      <c r="R283" s="35">
        <f t="shared" si="85"/>
        <v>0</v>
      </c>
      <c r="S283" s="40">
        <f t="shared" si="8"/>
        <v>0</v>
      </c>
      <c r="T283" s="32"/>
    </row>
    <row r="284" ht="15.75" hidden="1" customHeight="1" outlineLevel="1">
      <c r="A284" s="32"/>
      <c r="B284" s="33"/>
      <c r="C284" s="46">
        <f t="shared" si="86"/>
        <v>45561</v>
      </c>
      <c r="D284" s="35"/>
      <c r="E284" s="36"/>
      <c r="F284" s="37" t="str">
        <f t="shared" si="53"/>
        <v>0</v>
      </c>
      <c r="G284" s="35"/>
      <c r="H284" s="36"/>
      <c r="I284" s="36"/>
      <c r="J284" s="36"/>
      <c r="K284" s="36" t="str">
        <f t="shared" si="54"/>
        <v>0</v>
      </c>
      <c r="L284" s="38"/>
      <c r="M284" s="39"/>
      <c r="N284" s="35">
        <f t="shared" si="82"/>
        <v>0</v>
      </c>
      <c r="O284" s="27">
        <f t="shared" si="83"/>
        <v>0</v>
      </c>
      <c r="P284" s="29">
        <f t="shared" si="7"/>
        <v>0</v>
      </c>
      <c r="Q284" s="35">
        <f t="shared" si="84"/>
        <v>0</v>
      </c>
      <c r="R284" s="35">
        <f t="shared" si="85"/>
        <v>0</v>
      </c>
      <c r="S284" s="40">
        <f t="shared" si="8"/>
        <v>0</v>
      </c>
      <c r="T284" s="32"/>
    </row>
    <row r="285" ht="15.75" hidden="1" customHeight="1" outlineLevel="1">
      <c r="A285" s="32"/>
      <c r="B285" s="33"/>
      <c r="C285" s="46">
        <f t="shared" si="86"/>
        <v>45562</v>
      </c>
      <c r="D285" s="35"/>
      <c r="E285" s="36"/>
      <c r="F285" s="37" t="str">
        <f t="shared" si="53"/>
        <v>0</v>
      </c>
      <c r="G285" s="35"/>
      <c r="H285" s="36"/>
      <c r="I285" s="36"/>
      <c r="J285" s="36"/>
      <c r="K285" s="36" t="str">
        <f t="shared" si="54"/>
        <v>0</v>
      </c>
      <c r="L285" s="38"/>
      <c r="M285" s="39"/>
      <c r="N285" s="35">
        <f t="shared" si="82"/>
        <v>0</v>
      </c>
      <c r="O285" s="27">
        <f t="shared" si="83"/>
        <v>0</v>
      </c>
      <c r="P285" s="29">
        <f t="shared" si="7"/>
        <v>0</v>
      </c>
      <c r="Q285" s="35">
        <f t="shared" si="84"/>
        <v>0</v>
      </c>
      <c r="R285" s="35">
        <f t="shared" si="85"/>
        <v>0</v>
      </c>
      <c r="S285" s="40">
        <f t="shared" si="8"/>
        <v>0</v>
      </c>
      <c r="T285" s="32"/>
    </row>
    <row r="286" ht="15.75" hidden="1" customHeight="1" outlineLevel="1">
      <c r="A286" s="32"/>
      <c r="B286" s="33"/>
      <c r="C286" s="46">
        <f t="shared" si="86"/>
        <v>45563</v>
      </c>
      <c r="D286" s="35"/>
      <c r="E286" s="36"/>
      <c r="F286" s="37" t="str">
        <f t="shared" si="53"/>
        <v>0</v>
      </c>
      <c r="G286" s="35"/>
      <c r="H286" s="36"/>
      <c r="I286" s="36"/>
      <c r="J286" s="36"/>
      <c r="K286" s="36" t="str">
        <f t="shared" si="54"/>
        <v>0</v>
      </c>
      <c r="L286" s="38"/>
      <c r="M286" s="39"/>
      <c r="N286" s="35">
        <f t="shared" si="82"/>
        <v>0</v>
      </c>
      <c r="O286" s="27">
        <f t="shared" si="83"/>
        <v>0</v>
      </c>
      <c r="P286" s="29">
        <f t="shared" si="7"/>
        <v>0</v>
      </c>
      <c r="Q286" s="35">
        <f t="shared" si="84"/>
        <v>0</v>
      </c>
      <c r="R286" s="35">
        <f t="shared" si="85"/>
        <v>0</v>
      </c>
      <c r="S286" s="40">
        <f t="shared" si="8"/>
        <v>0</v>
      </c>
      <c r="T286" s="32"/>
    </row>
    <row r="287" ht="15.75" hidden="1" customHeight="1" outlineLevel="1">
      <c r="A287" s="32"/>
      <c r="B287" s="33"/>
      <c r="C287" s="46">
        <f t="shared" si="86"/>
        <v>45564</v>
      </c>
      <c r="D287" s="35"/>
      <c r="E287" s="36"/>
      <c r="F287" s="37" t="str">
        <f t="shared" si="53"/>
        <v>0</v>
      </c>
      <c r="G287" s="35"/>
      <c r="H287" s="36"/>
      <c r="I287" s="36"/>
      <c r="J287" s="36"/>
      <c r="K287" s="36" t="str">
        <f t="shared" si="54"/>
        <v>0</v>
      </c>
      <c r="L287" s="38"/>
      <c r="M287" s="39"/>
      <c r="N287" s="35">
        <f t="shared" si="82"/>
        <v>0</v>
      </c>
      <c r="O287" s="27">
        <f t="shared" si="83"/>
        <v>0</v>
      </c>
      <c r="P287" s="29">
        <f t="shared" si="7"/>
        <v>0</v>
      </c>
      <c r="Q287" s="35">
        <f t="shared" si="84"/>
        <v>0</v>
      </c>
      <c r="R287" s="35">
        <f t="shared" si="85"/>
        <v>0</v>
      </c>
      <c r="S287" s="40">
        <f t="shared" si="8"/>
        <v>0</v>
      </c>
      <c r="T287" s="32"/>
    </row>
    <row r="288" ht="15.75" hidden="1" customHeight="1" outlineLevel="1">
      <c r="A288" s="32"/>
      <c r="B288" s="33"/>
      <c r="C288" s="46">
        <f t="shared" si="86"/>
        <v>45565</v>
      </c>
      <c r="D288" s="35"/>
      <c r="E288" s="36"/>
      <c r="F288" s="37" t="str">
        <f t="shared" si="53"/>
        <v>0</v>
      </c>
      <c r="G288" s="35"/>
      <c r="H288" s="36"/>
      <c r="I288" s="36"/>
      <c r="J288" s="36"/>
      <c r="K288" s="36" t="str">
        <f t="shared" si="54"/>
        <v>0</v>
      </c>
      <c r="L288" s="38"/>
      <c r="M288" s="39"/>
      <c r="N288" s="35">
        <f t="shared" si="82"/>
        <v>0</v>
      </c>
      <c r="O288" s="27">
        <f t="shared" si="83"/>
        <v>0</v>
      </c>
      <c r="P288" s="29">
        <f t="shared" si="7"/>
        <v>0</v>
      </c>
      <c r="Q288" s="35">
        <f t="shared" si="84"/>
        <v>0</v>
      </c>
      <c r="R288" s="35">
        <f t="shared" si="85"/>
        <v>0</v>
      </c>
      <c r="S288" s="40">
        <f t="shared" si="8"/>
        <v>0</v>
      </c>
      <c r="T288" s="32"/>
    </row>
    <row r="289" ht="15.75" customHeight="1" collapsed="1">
      <c r="A289" s="11"/>
      <c r="B289" s="2" t="s">
        <v>27</v>
      </c>
      <c r="C289" s="26" t="s">
        <v>18</v>
      </c>
      <c r="D289" s="27">
        <f t="shared" ref="D289:E289" si="87">SUM(D290:D320)</f>
        <v>0</v>
      </c>
      <c r="E289" s="28">
        <f t="shared" si="87"/>
        <v>0</v>
      </c>
      <c r="F289" s="27" t="str">
        <f t="shared" si="53"/>
        <v>0</v>
      </c>
      <c r="G289" s="28" t="str">
        <f>IFERROR(AVERAGE(G290:G320),"0%")</f>
        <v>0%</v>
      </c>
      <c r="H289" s="28">
        <f t="shared" ref="H289:J289" si="88">SUM(H290:H320)</f>
        <v>0</v>
      </c>
      <c r="I289" s="28">
        <f t="shared" si="88"/>
        <v>0</v>
      </c>
      <c r="J289" s="28">
        <f t="shared" si="88"/>
        <v>0</v>
      </c>
      <c r="K289" s="27" t="str">
        <f t="shared" si="54"/>
        <v>0</v>
      </c>
      <c r="L289" s="29" t="str">
        <f>IFERROR(AVERAGE(L290:L320),"0%")</f>
        <v>0%</v>
      </c>
      <c r="M289" s="30">
        <f t="shared" ref="M289:O289" si="89">SUM(M290:M320)</f>
        <v>0</v>
      </c>
      <c r="N289" s="27">
        <f t="shared" si="89"/>
        <v>0</v>
      </c>
      <c r="O289" s="27">
        <f t="shared" si="89"/>
        <v>0</v>
      </c>
      <c r="P289" s="29">
        <f t="shared" si="7"/>
        <v>0</v>
      </c>
      <c r="Q289" s="27">
        <f t="shared" ref="Q289:R289" si="90">SUM(Q290:Q320)</f>
        <v>0</v>
      </c>
      <c r="R289" s="27">
        <f t="shared" si="90"/>
        <v>0</v>
      </c>
      <c r="S289" s="29">
        <f t="shared" si="8"/>
        <v>0</v>
      </c>
      <c r="T289" s="31">
        <f>IFERROR(__xludf.DUMMYFUNCTION("GOOGLEFINANCE(""USDBRL"")"),5.1297999999999995)</f>
        <v>5.1298</v>
      </c>
    </row>
    <row r="290" ht="15.75" hidden="1" customHeight="1" outlineLevel="1">
      <c r="A290" s="32"/>
      <c r="B290" s="33"/>
      <c r="C290" s="34">
        <v>45566.0</v>
      </c>
      <c r="D290" s="35"/>
      <c r="E290" s="36"/>
      <c r="F290" s="37" t="str">
        <f t="shared" si="53"/>
        <v>0</v>
      </c>
      <c r="G290" s="35"/>
      <c r="H290" s="36"/>
      <c r="I290" s="36"/>
      <c r="J290" s="36"/>
      <c r="K290" s="36" t="str">
        <f t="shared" si="54"/>
        <v>0</v>
      </c>
      <c r="L290" s="38"/>
      <c r="M290" s="39"/>
      <c r="N290" s="35">
        <f t="shared" ref="N290:N320" si="91">M290*$A$1</f>
        <v>0</v>
      </c>
      <c r="O290" s="27">
        <f t="shared" ref="O290:O320" si="92">N290-D290</f>
        <v>0</v>
      </c>
      <c r="P290" s="29">
        <f t="shared" si="7"/>
        <v>0</v>
      </c>
      <c r="Q290" s="35">
        <f t="shared" ref="Q290:Q320" si="93">N290*$Q$4</f>
        <v>0</v>
      </c>
      <c r="R290" s="35">
        <f t="shared" ref="R290:R320" si="94">O290-Q290</f>
        <v>0</v>
      </c>
      <c r="S290" s="40">
        <f t="shared" si="8"/>
        <v>0</v>
      </c>
      <c r="T290" s="32"/>
    </row>
    <row r="291" ht="15.75" hidden="1" customHeight="1" outlineLevel="1">
      <c r="A291" s="32"/>
      <c r="B291" s="33"/>
      <c r="C291" s="46">
        <f t="shared" ref="C291:C320" si="95">C290+1</f>
        <v>45567</v>
      </c>
      <c r="D291" s="35"/>
      <c r="E291" s="36"/>
      <c r="F291" s="37" t="str">
        <f t="shared" si="53"/>
        <v>0</v>
      </c>
      <c r="G291" s="35"/>
      <c r="H291" s="36"/>
      <c r="I291" s="36"/>
      <c r="J291" s="36"/>
      <c r="K291" s="36" t="str">
        <f t="shared" si="54"/>
        <v>0</v>
      </c>
      <c r="L291" s="38"/>
      <c r="M291" s="39"/>
      <c r="N291" s="35">
        <f t="shared" si="91"/>
        <v>0</v>
      </c>
      <c r="O291" s="27">
        <f t="shared" si="92"/>
        <v>0</v>
      </c>
      <c r="P291" s="29">
        <f t="shared" si="7"/>
        <v>0</v>
      </c>
      <c r="Q291" s="35">
        <f t="shared" si="93"/>
        <v>0</v>
      </c>
      <c r="R291" s="35">
        <f t="shared" si="94"/>
        <v>0</v>
      </c>
      <c r="S291" s="40">
        <f t="shared" si="8"/>
        <v>0</v>
      </c>
      <c r="T291" s="32"/>
    </row>
    <row r="292" ht="15.75" hidden="1" customHeight="1" outlineLevel="1">
      <c r="A292" s="32"/>
      <c r="B292" s="33"/>
      <c r="C292" s="46">
        <f t="shared" si="95"/>
        <v>45568</v>
      </c>
      <c r="D292" s="35"/>
      <c r="E292" s="36"/>
      <c r="F292" s="37" t="str">
        <f t="shared" si="53"/>
        <v>0</v>
      </c>
      <c r="G292" s="35"/>
      <c r="H292" s="36"/>
      <c r="I292" s="36"/>
      <c r="J292" s="36"/>
      <c r="K292" s="36" t="str">
        <f t="shared" si="54"/>
        <v>0</v>
      </c>
      <c r="L292" s="38"/>
      <c r="M292" s="39"/>
      <c r="N292" s="35">
        <f t="shared" si="91"/>
        <v>0</v>
      </c>
      <c r="O292" s="27">
        <f t="shared" si="92"/>
        <v>0</v>
      </c>
      <c r="P292" s="29">
        <f t="shared" si="7"/>
        <v>0</v>
      </c>
      <c r="Q292" s="35">
        <f t="shared" si="93"/>
        <v>0</v>
      </c>
      <c r="R292" s="35">
        <f t="shared" si="94"/>
        <v>0</v>
      </c>
      <c r="S292" s="40">
        <f t="shared" si="8"/>
        <v>0</v>
      </c>
      <c r="T292" s="32"/>
    </row>
    <row r="293" ht="15.75" hidden="1" customHeight="1" outlineLevel="1">
      <c r="A293" s="32"/>
      <c r="B293" s="33"/>
      <c r="C293" s="46">
        <f t="shared" si="95"/>
        <v>45569</v>
      </c>
      <c r="D293" s="35"/>
      <c r="E293" s="36"/>
      <c r="F293" s="37" t="str">
        <f t="shared" si="53"/>
        <v>0</v>
      </c>
      <c r="G293" s="35"/>
      <c r="H293" s="36"/>
      <c r="I293" s="36"/>
      <c r="J293" s="36"/>
      <c r="K293" s="36" t="str">
        <f t="shared" si="54"/>
        <v>0</v>
      </c>
      <c r="L293" s="38"/>
      <c r="M293" s="39"/>
      <c r="N293" s="35">
        <f t="shared" si="91"/>
        <v>0</v>
      </c>
      <c r="O293" s="27">
        <f t="shared" si="92"/>
        <v>0</v>
      </c>
      <c r="P293" s="29">
        <f t="shared" si="7"/>
        <v>0</v>
      </c>
      <c r="Q293" s="35">
        <f t="shared" si="93"/>
        <v>0</v>
      </c>
      <c r="R293" s="35">
        <f t="shared" si="94"/>
        <v>0</v>
      </c>
      <c r="S293" s="40">
        <f t="shared" si="8"/>
        <v>0</v>
      </c>
      <c r="T293" s="32"/>
    </row>
    <row r="294" ht="15.75" hidden="1" customHeight="1" outlineLevel="1">
      <c r="A294" s="32"/>
      <c r="B294" s="33"/>
      <c r="C294" s="46">
        <f t="shared" si="95"/>
        <v>45570</v>
      </c>
      <c r="D294" s="35"/>
      <c r="E294" s="36"/>
      <c r="F294" s="37" t="str">
        <f t="shared" si="53"/>
        <v>0</v>
      </c>
      <c r="G294" s="35"/>
      <c r="H294" s="36"/>
      <c r="I294" s="36"/>
      <c r="J294" s="36"/>
      <c r="K294" s="36" t="str">
        <f t="shared" si="54"/>
        <v>0</v>
      </c>
      <c r="L294" s="38"/>
      <c r="M294" s="39"/>
      <c r="N294" s="35">
        <f t="shared" si="91"/>
        <v>0</v>
      </c>
      <c r="O294" s="27">
        <f t="shared" si="92"/>
        <v>0</v>
      </c>
      <c r="P294" s="29">
        <f t="shared" si="7"/>
        <v>0</v>
      </c>
      <c r="Q294" s="35">
        <f t="shared" si="93"/>
        <v>0</v>
      </c>
      <c r="R294" s="35">
        <f t="shared" si="94"/>
        <v>0</v>
      </c>
      <c r="S294" s="40">
        <f t="shared" si="8"/>
        <v>0</v>
      </c>
      <c r="T294" s="32"/>
    </row>
    <row r="295" ht="15.75" hidden="1" customHeight="1" outlineLevel="1">
      <c r="A295" s="32"/>
      <c r="B295" s="33"/>
      <c r="C295" s="46">
        <f t="shared" si="95"/>
        <v>45571</v>
      </c>
      <c r="D295" s="35"/>
      <c r="E295" s="36"/>
      <c r="F295" s="37" t="str">
        <f t="shared" si="53"/>
        <v>0</v>
      </c>
      <c r="G295" s="35"/>
      <c r="H295" s="36"/>
      <c r="I295" s="36"/>
      <c r="J295" s="36"/>
      <c r="K295" s="36" t="str">
        <f t="shared" si="54"/>
        <v>0</v>
      </c>
      <c r="L295" s="38"/>
      <c r="M295" s="39"/>
      <c r="N295" s="35">
        <f t="shared" si="91"/>
        <v>0</v>
      </c>
      <c r="O295" s="27">
        <f t="shared" si="92"/>
        <v>0</v>
      </c>
      <c r="P295" s="29">
        <f t="shared" si="7"/>
        <v>0</v>
      </c>
      <c r="Q295" s="35">
        <f t="shared" si="93"/>
        <v>0</v>
      </c>
      <c r="R295" s="35">
        <f t="shared" si="94"/>
        <v>0</v>
      </c>
      <c r="S295" s="40">
        <f t="shared" si="8"/>
        <v>0</v>
      </c>
      <c r="T295" s="32"/>
    </row>
    <row r="296" ht="15.75" hidden="1" customHeight="1" outlineLevel="1">
      <c r="A296" s="32"/>
      <c r="B296" s="33"/>
      <c r="C296" s="46">
        <f t="shared" si="95"/>
        <v>45572</v>
      </c>
      <c r="D296" s="35"/>
      <c r="E296" s="36"/>
      <c r="F296" s="37" t="str">
        <f t="shared" si="53"/>
        <v>0</v>
      </c>
      <c r="G296" s="35"/>
      <c r="H296" s="36"/>
      <c r="I296" s="36"/>
      <c r="J296" s="36"/>
      <c r="K296" s="36" t="str">
        <f t="shared" si="54"/>
        <v>0</v>
      </c>
      <c r="L296" s="38"/>
      <c r="M296" s="39"/>
      <c r="N296" s="35">
        <f t="shared" si="91"/>
        <v>0</v>
      </c>
      <c r="O296" s="27">
        <f t="shared" si="92"/>
        <v>0</v>
      </c>
      <c r="P296" s="29">
        <f t="shared" si="7"/>
        <v>0</v>
      </c>
      <c r="Q296" s="35">
        <f t="shared" si="93"/>
        <v>0</v>
      </c>
      <c r="R296" s="35">
        <f t="shared" si="94"/>
        <v>0</v>
      </c>
      <c r="S296" s="40">
        <f t="shared" si="8"/>
        <v>0</v>
      </c>
      <c r="T296" s="32"/>
    </row>
    <row r="297" ht="15.75" hidden="1" customHeight="1" outlineLevel="1">
      <c r="A297" s="32"/>
      <c r="B297" s="33"/>
      <c r="C297" s="46">
        <f t="shared" si="95"/>
        <v>45573</v>
      </c>
      <c r="D297" s="35"/>
      <c r="E297" s="36"/>
      <c r="F297" s="37" t="str">
        <f t="shared" si="53"/>
        <v>0</v>
      </c>
      <c r="G297" s="35"/>
      <c r="H297" s="36"/>
      <c r="I297" s="36"/>
      <c r="J297" s="36"/>
      <c r="K297" s="36" t="str">
        <f t="shared" si="54"/>
        <v>0</v>
      </c>
      <c r="L297" s="38"/>
      <c r="M297" s="39"/>
      <c r="N297" s="35">
        <f t="shared" si="91"/>
        <v>0</v>
      </c>
      <c r="O297" s="27">
        <f t="shared" si="92"/>
        <v>0</v>
      </c>
      <c r="P297" s="29">
        <f t="shared" si="7"/>
        <v>0</v>
      </c>
      <c r="Q297" s="35">
        <f t="shared" si="93"/>
        <v>0</v>
      </c>
      <c r="R297" s="35">
        <f t="shared" si="94"/>
        <v>0</v>
      </c>
      <c r="S297" s="40">
        <f t="shared" si="8"/>
        <v>0</v>
      </c>
      <c r="T297" s="32"/>
    </row>
    <row r="298" ht="15.75" hidden="1" customHeight="1" outlineLevel="1">
      <c r="A298" s="32"/>
      <c r="B298" s="33"/>
      <c r="C298" s="46">
        <f t="shared" si="95"/>
        <v>45574</v>
      </c>
      <c r="D298" s="35"/>
      <c r="E298" s="36"/>
      <c r="F298" s="37" t="str">
        <f t="shared" si="53"/>
        <v>0</v>
      </c>
      <c r="G298" s="35"/>
      <c r="H298" s="36"/>
      <c r="I298" s="36"/>
      <c r="J298" s="36"/>
      <c r="K298" s="36" t="str">
        <f t="shared" si="54"/>
        <v>0</v>
      </c>
      <c r="L298" s="38"/>
      <c r="M298" s="39"/>
      <c r="N298" s="35">
        <f t="shared" si="91"/>
        <v>0</v>
      </c>
      <c r="O298" s="27">
        <f t="shared" si="92"/>
        <v>0</v>
      </c>
      <c r="P298" s="29">
        <f t="shared" si="7"/>
        <v>0</v>
      </c>
      <c r="Q298" s="35">
        <f t="shared" si="93"/>
        <v>0</v>
      </c>
      <c r="R298" s="35">
        <f t="shared" si="94"/>
        <v>0</v>
      </c>
      <c r="S298" s="40">
        <f t="shared" si="8"/>
        <v>0</v>
      </c>
      <c r="T298" s="32"/>
    </row>
    <row r="299" ht="15.75" hidden="1" customHeight="1" outlineLevel="1">
      <c r="A299" s="32"/>
      <c r="B299" s="33"/>
      <c r="C299" s="46">
        <f t="shared" si="95"/>
        <v>45575</v>
      </c>
      <c r="D299" s="35"/>
      <c r="E299" s="36"/>
      <c r="F299" s="37" t="str">
        <f t="shared" si="53"/>
        <v>0</v>
      </c>
      <c r="G299" s="35"/>
      <c r="H299" s="36"/>
      <c r="I299" s="36"/>
      <c r="J299" s="36"/>
      <c r="K299" s="36" t="str">
        <f t="shared" si="54"/>
        <v>0</v>
      </c>
      <c r="L299" s="38"/>
      <c r="M299" s="39"/>
      <c r="N299" s="35">
        <f t="shared" si="91"/>
        <v>0</v>
      </c>
      <c r="O299" s="27">
        <f t="shared" si="92"/>
        <v>0</v>
      </c>
      <c r="P299" s="29">
        <f t="shared" si="7"/>
        <v>0</v>
      </c>
      <c r="Q299" s="35">
        <f t="shared" si="93"/>
        <v>0</v>
      </c>
      <c r="R299" s="35">
        <f t="shared" si="94"/>
        <v>0</v>
      </c>
      <c r="S299" s="40">
        <f t="shared" si="8"/>
        <v>0</v>
      </c>
      <c r="T299" s="32"/>
    </row>
    <row r="300" ht="15.75" hidden="1" customHeight="1" outlineLevel="1">
      <c r="A300" s="32"/>
      <c r="B300" s="33"/>
      <c r="C300" s="46">
        <f t="shared" si="95"/>
        <v>45576</v>
      </c>
      <c r="D300" s="35"/>
      <c r="E300" s="36"/>
      <c r="F300" s="37" t="str">
        <f t="shared" si="53"/>
        <v>0</v>
      </c>
      <c r="G300" s="35"/>
      <c r="H300" s="36"/>
      <c r="I300" s="36"/>
      <c r="J300" s="36"/>
      <c r="K300" s="36" t="str">
        <f t="shared" si="54"/>
        <v>0</v>
      </c>
      <c r="L300" s="38"/>
      <c r="M300" s="39"/>
      <c r="N300" s="35">
        <f t="shared" si="91"/>
        <v>0</v>
      </c>
      <c r="O300" s="27">
        <f t="shared" si="92"/>
        <v>0</v>
      </c>
      <c r="P300" s="29">
        <f t="shared" si="7"/>
        <v>0</v>
      </c>
      <c r="Q300" s="35">
        <f t="shared" si="93"/>
        <v>0</v>
      </c>
      <c r="R300" s="35">
        <f t="shared" si="94"/>
        <v>0</v>
      </c>
      <c r="S300" s="40">
        <f t="shared" si="8"/>
        <v>0</v>
      </c>
      <c r="T300" s="32"/>
    </row>
    <row r="301" ht="15.75" hidden="1" customHeight="1" outlineLevel="1">
      <c r="A301" s="32"/>
      <c r="B301" s="33"/>
      <c r="C301" s="46">
        <f t="shared" si="95"/>
        <v>45577</v>
      </c>
      <c r="D301" s="35"/>
      <c r="E301" s="36"/>
      <c r="F301" s="37" t="str">
        <f t="shared" si="53"/>
        <v>0</v>
      </c>
      <c r="G301" s="35"/>
      <c r="H301" s="36"/>
      <c r="I301" s="36"/>
      <c r="J301" s="36"/>
      <c r="K301" s="36" t="str">
        <f t="shared" si="54"/>
        <v>0</v>
      </c>
      <c r="L301" s="38"/>
      <c r="M301" s="39"/>
      <c r="N301" s="35">
        <f t="shared" si="91"/>
        <v>0</v>
      </c>
      <c r="O301" s="27">
        <f t="shared" si="92"/>
        <v>0</v>
      </c>
      <c r="P301" s="29">
        <f t="shared" si="7"/>
        <v>0</v>
      </c>
      <c r="Q301" s="35">
        <f t="shared" si="93"/>
        <v>0</v>
      </c>
      <c r="R301" s="35">
        <f t="shared" si="94"/>
        <v>0</v>
      </c>
      <c r="S301" s="40">
        <f t="shared" si="8"/>
        <v>0</v>
      </c>
      <c r="T301" s="32"/>
    </row>
    <row r="302" ht="15.75" hidden="1" customHeight="1" outlineLevel="1">
      <c r="A302" s="32"/>
      <c r="B302" s="33"/>
      <c r="C302" s="46">
        <f t="shared" si="95"/>
        <v>45578</v>
      </c>
      <c r="D302" s="35"/>
      <c r="E302" s="36"/>
      <c r="F302" s="37" t="str">
        <f t="shared" si="53"/>
        <v>0</v>
      </c>
      <c r="G302" s="35"/>
      <c r="H302" s="36"/>
      <c r="I302" s="36"/>
      <c r="J302" s="36"/>
      <c r="K302" s="36" t="str">
        <f t="shared" si="54"/>
        <v>0</v>
      </c>
      <c r="L302" s="38"/>
      <c r="M302" s="39"/>
      <c r="N302" s="35">
        <f t="shared" si="91"/>
        <v>0</v>
      </c>
      <c r="O302" s="27">
        <f t="shared" si="92"/>
        <v>0</v>
      </c>
      <c r="P302" s="29">
        <f t="shared" si="7"/>
        <v>0</v>
      </c>
      <c r="Q302" s="35">
        <f t="shared" si="93"/>
        <v>0</v>
      </c>
      <c r="R302" s="35">
        <f t="shared" si="94"/>
        <v>0</v>
      </c>
      <c r="S302" s="40">
        <f t="shared" si="8"/>
        <v>0</v>
      </c>
      <c r="T302" s="32"/>
    </row>
    <row r="303" ht="15.75" hidden="1" customHeight="1" outlineLevel="1">
      <c r="A303" s="32"/>
      <c r="B303" s="33"/>
      <c r="C303" s="46">
        <f t="shared" si="95"/>
        <v>45579</v>
      </c>
      <c r="D303" s="35"/>
      <c r="E303" s="36"/>
      <c r="F303" s="37" t="str">
        <f t="shared" si="53"/>
        <v>0</v>
      </c>
      <c r="G303" s="35"/>
      <c r="H303" s="36"/>
      <c r="I303" s="36"/>
      <c r="J303" s="36"/>
      <c r="K303" s="36" t="str">
        <f t="shared" si="54"/>
        <v>0</v>
      </c>
      <c r="L303" s="38"/>
      <c r="M303" s="39"/>
      <c r="N303" s="35">
        <f t="shared" si="91"/>
        <v>0</v>
      </c>
      <c r="O303" s="27">
        <f t="shared" si="92"/>
        <v>0</v>
      </c>
      <c r="P303" s="29">
        <f t="shared" si="7"/>
        <v>0</v>
      </c>
      <c r="Q303" s="35">
        <f t="shared" si="93"/>
        <v>0</v>
      </c>
      <c r="R303" s="35">
        <f t="shared" si="94"/>
        <v>0</v>
      </c>
      <c r="S303" s="40">
        <f t="shared" si="8"/>
        <v>0</v>
      </c>
      <c r="T303" s="32"/>
    </row>
    <row r="304" ht="15.75" hidden="1" customHeight="1" outlineLevel="1">
      <c r="A304" s="32"/>
      <c r="B304" s="33"/>
      <c r="C304" s="46">
        <f t="shared" si="95"/>
        <v>45580</v>
      </c>
      <c r="D304" s="35"/>
      <c r="E304" s="36"/>
      <c r="F304" s="37" t="str">
        <f t="shared" si="53"/>
        <v>0</v>
      </c>
      <c r="G304" s="35"/>
      <c r="H304" s="36"/>
      <c r="I304" s="36"/>
      <c r="J304" s="36"/>
      <c r="K304" s="36" t="str">
        <f t="shared" si="54"/>
        <v>0</v>
      </c>
      <c r="L304" s="38"/>
      <c r="M304" s="39"/>
      <c r="N304" s="35">
        <f t="shared" si="91"/>
        <v>0</v>
      </c>
      <c r="O304" s="27">
        <f t="shared" si="92"/>
        <v>0</v>
      </c>
      <c r="P304" s="29">
        <f t="shared" si="7"/>
        <v>0</v>
      </c>
      <c r="Q304" s="35">
        <f t="shared" si="93"/>
        <v>0</v>
      </c>
      <c r="R304" s="35">
        <f t="shared" si="94"/>
        <v>0</v>
      </c>
      <c r="S304" s="40">
        <f t="shared" si="8"/>
        <v>0</v>
      </c>
      <c r="T304" s="32"/>
    </row>
    <row r="305" ht="15.75" hidden="1" customHeight="1" outlineLevel="1">
      <c r="A305" s="32"/>
      <c r="B305" s="33"/>
      <c r="C305" s="46">
        <f t="shared" si="95"/>
        <v>45581</v>
      </c>
      <c r="D305" s="35"/>
      <c r="E305" s="36"/>
      <c r="F305" s="37" t="str">
        <f t="shared" si="53"/>
        <v>0</v>
      </c>
      <c r="G305" s="35"/>
      <c r="H305" s="36"/>
      <c r="I305" s="36"/>
      <c r="J305" s="36"/>
      <c r="K305" s="36" t="str">
        <f t="shared" si="54"/>
        <v>0</v>
      </c>
      <c r="L305" s="38"/>
      <c r="M305" s="39"/>
      <c r="N305" s="35">
        <f t="shared" si="91"/>
        <v>0</v>
      </c>
      <c r="O305" s="27">
        <f t="shared" si="92"/>
        <v>0</v>
      </c>
      <c r="P305" s="29">
        <f t="shared" si="7"/>
        <v>0</v>
      </c>
      <c r="Q305" s="35">
        <f t="shared" si="93"/>
        <v>0</v>
      </c>
      <c r="R305" s="35">
        <f t="shared" si="94"/>
        <v>0</v>
      </c>
      <c r="S305" s="40">
        <f t="shared" si="8"/>
        <v>0</v>
      </c>
      <c r="T305" s="32"/>
    </row>
    <row r="306" ht="15.75" hidden="1" customHeight="1" outlineLevel="1">
      <c r="A306" s="32"/>
      <c r="B306" s="33"/>
      <c r="C306" s="46">
        <f t="shared" si="95"/>
        <v>45582</v>
      </c>
      <c r="D306" s="35"/>
      <c r="E306" s="36"/>
      <c r="F306" s="37" t="str">
        <f t="shared" si="53"/>
        <v>0</v>
      </c>
      <c r="G306" s="35"/>
      <c r="H306" s="36"/>
      <c r="I306" s="36"/>
      <c r="J306" s="36"/>
      <c r="K306" s="36" t="str">
        <f t="shared" si="54"/>
        <v>0</v>
      </c>
      <c r="L306" s="38"/>
      <c r="M306" s="39"/>
      <c r="N306" s="35">
        <f t="shared" si="91"/>
        <v>0</v>
      </c>
      <c r="O306" s="27">
        <f t="shared" si="92"/>
        <v>0</v>
      </c>
      <c r="P306" s="29">
        <f t="shared" si="7"/>
        <v>0</v>
      </c>
      <c r="Q306" s="35">
        <f t="shared" si="93"/>
        <v>0</v>
      </c>
      <c r="R306" s="35">
        <f t="shared" si="94"/>
        <v>0</v>
      </c>
      <c r="S306" s="40">
        <f t="shared" si="8"/>
        <v>0</v>
      </c>
      <c r="T306" s="32"/>
    </row>
    <row r="307" ht="15.75" hidden="1" customHeight="1" outlineLevel="1">
      <c r="A307" s="32"/>
      <c r="B307" s="33"/>
      <c r="C307" s="46">
        <f t="shared" si="95"/>
        <v>45583</v>
      </c>
      <c r="D307" s="35"/>
      <c r="E307" s="36"/>
      <c r="F307" s="37" t="str">
        <f t="shared" si="53"/>
        <v>0</v>
      </c>
      <c r="G307" s="35"/>
      <c r="H307" s="36"/>
      <c r="I307" s="36"/>
      <c r="J307" s="36"/>
      <c r="K307" s="36" t="str">
        <f t="shared" si="54"/>
        <v>0</v>
      </c>
      <c r="L307" s="38"/>
      <c r="M307" s="39"/>
      <c r="N307" s="35">
        <f t="shared" si="91"/>
        <v>0</v>
      </c>
      <c r="O307" s="27">
        <f t="shared" si="92"/>
        <v>0</v>
      </c>
      <c r="P307" s="29">
        <f t="shared" si="7"/>
        <v>0</v>
      </c>
      <c r="Q307" s="35">
        <f t="shared" si="93"/>
        <v>0</v>
      </c>
      <c r="R307" s="35">
        <f t="shared" si="94"/>
        <v>0</v>
      </c>
      <c r="S307" s="40">
        <f t="shared" si="8"/>
        <v>0</v>
      </c>
      <c r="T307" s="32"/>
    </row>
    <row r="308" ht="15.75" hidden="1" customHeight="1" outlineLevel="1">
      <c r="A308" s="32"/>
      <c r="B308" s="33"/>
      <c r="C308" s="46">
        <f t="shared" si="95"/>
        <v>45584</v>
      </c>
      <c r="D308" s="35"/>
      <c r="E308" s="36"/>
      <c r="F308" s="37" t="str">
        <f t="shared" si="53"/>
        <v>0</v>
      </c>
      <c r="G308" s="35"/>
      <c r="H308" s="36"/>
      <c r="I308" s="36"/>
      <c r="J308" s="36"/>
      <c r="K308" s="36" t="str">
        <f t="shared" si="54"/>
        <v>0</v>
      </c>
      <c r="L308" s="38"/>
      <c r="M308" s="39"/>
      <c r="N308" s="35">
        <f t="shared" si="91"/>
        <v>0</v>
      </c>
      <c r="O308" s="27">
        <f t="shared" si="92"/>
        <v>0</v>
      </c>
      <c r="P308" s="29">
        <f t="shared" si="7"/>
        <v>0</v>
      </c>
      <c r="Q308" s="35">
        <f t="shared" si="93"/>
        <v>0</v>
      </c>
      <c r="R308" s="35">
        <f t="shared" si="94"/>
        <v>0</v>
      </c>
      <c r="S308" s="40">
        <f t="shared" si="8"/>
        <v>0</v>
      </c>
      <c r="T308" s="32"/>
    </row>
    <row r="309" ht="15.75" hidden="1" customHeight="1" outlineLevel="1">
      <c r="A309" s="32"/>
      <c r="B309" s="33"/>
      <c r="C309" s="46">
        <f t="shared" si="95"/>
        <v>45585</v>
      </c>
      <c r="D309" s="35"/>
      <c r="E309" s="36"/>
      <c r="F309" s="37" t="str">
        <f t="shared" si="53"/>
        <v>0</v>
      </c>
      <c r="G309" s="35"/>
      <c r="H309" s="36"/>
      <c r="I309" s="36"/>
      <c r="J309" s="36"/>
      <c r="K309" s="36" t="str">
        <f t="shared" si="54"/>
        <v>0</v>
      </c>
      <c r="L309" s="38"/>
      <c r="M309" s="39"/>
      <c r="N309" s="35">
        <f t="shared" si="91"/>
        <v>0</v>
      </c>
      <c r="O309" s="27">
        <f t="shared" si="92"/>
        <v>0</v>
      </c>
      <c r="P309" s="29">
        <f t="shared" si="7"/>
        <v>0</v>
      </c>
      <c r="Q309" s="35">
        <f t="shared" si="93"/>
        <v>0</v>
      </c>
      <c r="R309" s="35">
        <f t="shared" si="94"/>
        <v>0</v>
      </c>
      <c r="S309" s="40">
        <f t="shared" si="8"/>
        <v>0</v>
      </c>
      <c r="T309" s="32"/>
    </row>
    <row r="310" ht="15.75" hidden="1" customHeight="1" outlineLevel="1">
      <c r="A310" s="32"/>
      <c r="B310" s="33"/>
      <c r="C310" s="46">
        <f t="shared" si="95"/>
        <v>45586</v>
      </c>
      <c r="D310" s="35"/>
      <c r="E310" s="36"/>
      <c r="F310" s="37" t="str">
        <f t="shared" si="53"/>
        <v>0</v>
      </c>
      <c r="G310" s="35"/>
      <c r="H310" s="36"/>
      <c r="I310" s="36"/>
      <c r="J310" s="36"/>
      <c r="K310" s="36" t="str">
        <f t="shared" si="54"/>
        <v>0</v>
      </c>
      <c r="L310" s="38"/>
      <c r="M310" s="39"/>
      <c r="N310" s="35">
        <f t="shared" si="91"/>
        <v>0</v>
      </c>
      <c r="O310" s="27">
        <f t="shared" si="92"/>
        <v>0</v>
      </c>
      <c r="P310" s="29">
        <f t="shared" si="7"/>
        <v>0</v>
      </c>
      <c r="Q310" s="35">
        <f t="shared" si="93"/>
        <v>0</v>
      </c>
      <c r="R310" s="35">
        <f t="shared" si="94"/>
        <v>0</v>
      </c>
      <c r="S310" s="40">
        <f t="shared" si="8"/>
        <v>0</v>
      </c>
      <c r="T310" s="32"/>
    </row>
    <row r="311" ht="15.75" hidden="1" customHeight="1" outlineLevel="1">
      <c r="A311" s="32"/>
      <c r="B311" s="33"/>
      <c r="C311" s="46">
        <f t="shared" si="95"/>
        <v>45587</v>
      </c>
      <c r="D311" s="35"/>
      <c r="E311" s="36"/>
      <c r="F311" s="37" t="str">
        <f t="shared" si="53"/>
        <v>0</v>
      </c>
      <c r="G311" s="35"/>
      <c r="H311" s="36"/>
      <c r="I311" s="36"/>
      <c r="J311" s="36"/>
      <c r="K311" s="36" t="str">
        <f t="shared" si="54"/>
        <v>0</v>
      </c>
      <c r="L311" s="38"/>
      <c r="M311" s="39"/>
      <c r="N311" s="35">
        <f t="shared" si="91"/>
        <v>0</v>
      </c>
      <c r="O311" s="27">
        <f t="shared" si="92"/>
        <v>0</v>
      </c>
      <c r="P311" s="29">
        <f t="shared" si="7"/>
        <v>0</v>
      </c>
      <c r="Q311" s="35">
        <f t="shared" si="93"/>
        <v>0</v>
      </c>
      <c r="R311" s="35">
        <f t="shared" si="94"/>
        <v>0</v>
      </c>
      <c r="S311" s="40">
        <f t="shared" si="8"/>
        <v>0</v>
      </c>
      <c r="T311" s="32"/>
    </row>
    <row r="312" ht="15.75" hidden="1" customHeight="1" outlineLevel="1">
      <c r="A312" s="32"/>
      <c r="B312" s="33"/>
      <c r="C312" s="46">
        <f t="shared" si="95"/>
        <v>45588</v>
      </c>
      <c r="D312" s="35"/>
      <c r="E312" s="36"/>
      <c r="F312" s="37" t="str">
        <f t="shared" si="53"/>
        <v>0</v>
      </c>
      <c r="G312" s="35"/>
      <c r="H312" s="36"/>
      <c r="I312" s="36"/>
      <c r="J312" s="36"/>
      <c r="K312" s="36" t="str">
        <f t="shared" si="54"/>
        <v>0</v>
      </c>
      <c r="L312" s="38"/>
      <c r="M312" s="39"/>
      <c r="N312" s="35">
        <f t="shared" si="91"/>
        <v>0</v>
      </c>
      <c r="O312" s="27">
        <f t="shared" si="92"/>
        <v>0</v>
      </c>
      <c r="P312" s="29">
        <f t="shared" si="7"/>
        <v>0</v>
      </c>
      <c r="Q312" s="35">
        <f t="shared" si="93"/>
        <v>0</v>
      </c>
      <c r="R312" s="35">
        <f t="shared" si="94"/>
        <v>0</v>
      </c>
      <c r="S312" s="40">
        <f t="shared" si="8"/>
        <v>0</v>
      </c>
      <c r="T312" s="32"/>
    </row>
    <row r="313" ht="15.75" hidden="1" customHeight="1" outlineLevel="1">
      <c r="A313" s="32"/>
      <c r="B313" s="33"/>
      <c r="C313" s="46">
        <f t="shared" si="95"/>
        <v>45589</v>
      </c>
      <c r="D313" s="35"/>
      <c r="E313" s="36"/>
      <c r="F313" s="37" t="str">
        <f t="shared" si="53"/>
        <v>0</v>
      </c>
      <c r="G313" s="35"/>
      <c r="H313" s="36"/>
      <c r="I313" s="36"/>
      <c r="J313" s="36"/>
      <c r="K313" s="36" t="str">
        <f t="shared" si="54"/>
        <v>0</v>
      </c>
      <c r="L313" s="38"/>
      <c r="M313" s="39"/>
      <c r="N313" s="35">
        <f t="shared" si="91"/>
        <v>0</v>
      </c>
      <c r="O313" s="27">
        <f t="shared" si="92"/>
        <v>0</v>
      </c>
      <c r="P313" s="29">
        <f t="shared" si="7"/>
        <v>0</v>
      </c>
      <c r="Q313" s="35">
        <f t="shared" si="93"/>
        <v>0</v>
      </c>
      <c r="R313" s="35">
        <f t="shared" si="94"/>
        <v>0</v>
      </c>
      <c r="S313" s="40">
        <f t="shared" si="8"/>
        <v>0</v>
      </c>
      <c r="T313" s="32"/>
    </row>
    <row r="314" ht="15.75" hidden="1" customHeight="1" outlineLevel="1">
      <c r="A314" s="32"/>
      <c r="B314" s="33"/>
      <c r="C314" s="46">
        <f t="shared" si="95"/>
        <v>45590</v>
      </c>
      <c r="D314" s="35"/>
      <c r="E314" s="36"/>
      <c r="F314" s="37" t="str">
        <f t="shared" si="53"/>
        <v>0</v>
      </c>
      <c r="G314" s="35"/>
      <c r="H314" s="36"/>
      <c r="I314" s="36"/>
      <c r="J314" s="36"/>
      <c r="K314" s="36" t="str">
        <f t="shared" si="54"/>
        <v>0</v>
      </c>
      <c r="L314" s="38"/>
      <c r="M314" s="39"/>
      <c r="N314" s="35">
        <f t="shared" si="91"/>
        <v>0</v>
      </c>
      <c r="O314" s="27">
        <f t="shared" si="92"/>
        <v>0</v>
      </c>
      <c r="P314" s="29">
        <f t="shared" si="7"/>
        <v>0</v>
      </c>
      <c r="Q314" s="35">
        <f t="shared" si="93"/>
        <v>0</v>
      </c>
      <c r="R314" s="35">
        <f t="shared" si="94"/>
        <v>0</v>
      </c>
      <c r="S314" s="40">
        <f t="shared" si="8"/>
        <v>0</v>
      </c>
      <c r="T314" s="32"/>
    </row>
    <row r="315" ht="15.75" hidden="1" customHeight="1" outlineLevel="1">
      <c r="A315" s="32"/>
      <c r="B315" s="33"/>
      <c r="C315" s="46">
        <f t="shared" si="95"/>
        <v>45591</v>
      </c>
      <c r="D315" s="35"/>
      <c r="E315" s="36"/>
      <c r="F315" s="37" t="str">
        <f t="shared" si="53"/>
        <v>0</v>
      </c>
      <c r="G315" s="35"/>
      <c r="H315" s="36"/>
      <c r="I315" s="36"/>
      <c r="J315" s="36"/>
      <c r="K315" s="36" t="str">
        <f t="shared" si="54"/>
        <v>0</v>
      </c>
      <c r="L315" s="38"/>
      <c r="M315" s="39"/>
      <c r="N315" s="35">
        <f t="shared" si="91"/>
        <v>0</v>
      </c>
      <c r="O315" s="27">
        <f t="shared" si="92"/>
        <v>0</v>
      </c>
      <c r="P315" s="29">
        <f t="shared" si="7"/>
        <v>0</v>
      </c>
      <c r="Q315" s="35">
        <f t="shared" si="93"/>
        <v>0</v>
      </c>
      <c r="R315" s="35">
        <f t="shared" si="94"/>
        <v>0</v>
      </c>
      <c r="S315" s="40">
        <f t="shared" si="8"/>
        <v>0</v>
      </c>
      <c r="T315" s="32"/>
    </row>
    <row r="316" ht="15.75" hidden="1" customHeight="1" outlineLevel="1">
      <c r="A316" s="32"/>
      <c r="B316" s="33"/>
      <c r="C316" s="46">
        <f t="shared" si="95"/>
        <v>45592</v>
      </c>
      <c r="D316" s="35"/>
      <c r="E316" s="36"/>
      <c r="F316" s="37" t="str">
        <f t="shared" si="53"/>
        <v>0</v>
      </c>
      <c r="G316" s="35"/>
      <c r="H316" s="36"/>
      <c r="I316" s="36"/>
      <c r="J316" s="36"/>
      <c r="K316" s="36" t="str">
        <f t="shared" si="54"/>
        <v>0</v>
      </c>
      <c r="L316" s="38"/>
      <c r="M316" s="39"/>
      <c r="N316" s="35">
        <f t="shared" si="91"/>
        <v>0</v>
      </c>
      <c r="O316" s="27">
        <f t="shared" si="92"/>
        <v>0</v>
      </c>
      <c r="P316" s="29">
        <f t="shared" si="7"/>
        <v>0</v>
      </c>
      <c r="Q316" s="35">
        <f t="shared" si="93"/>
        <v>0</v>
      </c>
      <c r="R316" s="35">
        <f t="shared" si="94"/>
        <v>0</v>
      </c>
      <c r="S316" s="40">
        <f t="shared" si="8"/>
        <v>0</v>
      </c>
      <c r="T316" s="32"/>
    </row>
    <row r="317" ht="15.75" hidden="1" customHeight="1" outlineLevel="1">
      <c r="A317" s="32"/>
      <c r="B317" s="33"/>
      <c r="C317" s="46">
        <f t="shared" si="95"/>
        <v>45593</v>
      </c>
      <c r="D317" s="35"/>
      <c r="E317" s="36"/>
      <c r="F317" s="37" t="str">
        <f t="shared" si="53"/>
        <v>0</v>
      </c>
      <c r="G317" s="35"/>
      <c r="H317" s="36"/>
      <c r="I317" s="36"/>
      <c r="J317" s="36"/>
      <c r="K317" s="36" t="str">
        <f t="shared" si="54"/>
        <v>0</v>
      </c>
      <c r="L317" s="38"/>
      <c r="M317" s="39"/>
      <c r="N317" s="35">
        <f t="shared" si="91"/>
        <v>0</v>
      </c>
      <c r="O317" s="27">
        <f t="shared" si="92"/>
        <v>0</v>
      </c>
      <c r="P317" s="29">
        <f t="shared" si="7"/>
        <v>0</v>
      </c>
      <c r="Q317" s="35">
        <f t="shared" si="93"/>
        <v>0</v>
      </c>
      <c r="R317" s="35">
        <f t="shared" si="94"/>
        <v>0</v>
      </c>
      <c r="S317" s="40">
        <f t="shared" si="8"/>
        <v>0</v>
      </c>
      <c r="T317" s="32"/>
    </row>
    <row r="318" ht="15.75" hidden="1" customHeight="1" outlineLevel="1">
      <c r="A318" s="32"/>
      <c r="B318" s="33"/>
      <c r="C318" s="46">
        <f t="shared" si="95"/>
        <v>45594</v>
      </c>
      <c r="D318" s="35"/>
      <c r="E318" s="36"/>
      <c r="F318" s="37" t="str">
        <f t="shared" si="53"/>
        <v>0</v>
      </c>
      <c r="G318" s="35"/>
      <c r="H318" s="36"/>
      <c r="I318" s="36"/>
      <c r="J318" s="36"/>
      <c r="K318" s="36" t="str">
        <f t="shared" si="54"/>
        <v>0</v>
      </c>
      <c r="L318" s="38"/>
      <c r="M318" s="39"/>
      <c r="N318" s="35">
        <f t="shared" si="91"/>
        <v>0</v>
      </c>
      <c r="O318" s="27">
        <f t="shared" si="92"/>
        <v>0</v>
      </c>
      <c r="P318" s="29">
        <f t="shared" si="7"/>
        <v>0</v>
      </c>
      <c r="Q318" s="35">
        <f t="shared" si="93"/>
        <v>0</v>
      </c>
      <c r="R318" s="35">
        <f t="shared" si="94"/>
        <v>0</v>
      </c>
      <c r="S318" s="40">
        <f t="shared" si="8"/>
        <v>0</v>
      </c>
      <c r="T318" s="32"/>
    </row>
    <row r="319" ht="15.75" hidden="1" customHeight="1" outlineLevel="1">
      <c r="A319" s="32"/>
      <c r="B319" s="33"/>
      <c r="C319" s="46">
        <f t="shared" si="95"/>
        <v>45595</v>
      </c>
      <c r="D319" s="35"/>
      <c r="E319" s="36"/>
      <c r="F319" s="37" t="str">
        <f t="shared" si="53"/>
        <v>0</v>
      </c>
      <c r="G319" s="35"/>
      <c r="H319" s="36"/>
      <c r="I319" s="36"/>
      <c r="J319" s="36"/>
      <c r="K319" s="36" t="str">
        <f t="shared" si="54"/>
        <v>0</v>
      </c>
      <c r="L319" s="38"/>
      <c r="M319" s="39"/>
      <c r="N319" s="35">
        <f t="shared" si="91"/>
        <v>0</v>
      </c>
      <c r="O319" s="27">
        <f t="shared" si="92"/>
        <v>0</v>
      </c>
      <c r="P319" s="29">
        <f t="shared" si="7"/>
        <v>0</v>
      </c>
      <c r="Q319" s="35">
        <f t="shared" si="93"/>
        <v>0</v>
      </c>
      <c r="R319" s="35">
        <f t="shared" si="94"/>
        <v>0</v>
      </c>
      <c r="S319" s="40">
        <f t="shared" si="8"/>
        <v>0</v>
      </c>
      <c r="T319" s="32"/>
    </row>
    <row r="320" ht="15.75" hidden="1" customHeight="1" outlineLevel="1">
      <c r="A320" s="32"/>
      <c r="B320" s="33"/>
      <c r="C320" s="46">
        <f t="shared" si="95"/>
        <v>45596</v>
      </c>
      <c r="D320" s="35"/>
      <c r="E320" s="36"/>
      <c r="F320" s="37" t="str">
        <f t="shared" si="53"/>
        <v>0</v>
      </c>
      <c r="G320" s="35"/>
      <c r="H320" s="36"/>
      <c r="I320" s="36"/>
      <c r="J320" s="36"/>
      <c r="K320" s="36" t="str">
        <f t="shared" si="54"/>
        <v>0</v>
      </c>
      <c r="L320" s="38"/>
      <c r="M320" s="39"/>
      <c r="N320" s="35">
        <f t="shared" si="91"/>
        <v>0</v>
      </c>
      <c r="O320" s="27">
        <f t="shared" si="92"/>
        <v>0</v>
      </c>
      <c r="P320" s="29">
        <f t="shared" si="7"/>
        <v>0</v>
      </c>
      <c r="Q320" s="35">
        <f t="shared" si="93"/>
        <v>0</v>
      </c>
      <c r="R320" s="35">
        <f t="shared" si="94"/>
        <v>0</v>
      </c>
      <c r="S320" s="40">
        <f t="shared" si="8"/>
        <v>0</v>
      </c>
      <c r="T320" s="32"/>
    </row>
    <row r="321" ht="15.75" customHeight="1" collapsed="1">
      <c r="A321" s="11"/>
      <c r="B321" s="2" t="s">
        <v>28</v>
      </c>
      <c r="C321" s="26" t="s">
        <v>18</v>
      </c>
      <c r="D321" s="27">
        <f t="shared" ref="D321:E321" si="96">SUM(D322:D352)</f>
        <v>0</v>
      </c>
      <c r="E321" s="28">
        <f t="shared" si="96"/>
        <v>0</v>
      </c>
      <c r="F321" s="27" t="str">
        <f t="shared" si="53"/>
        <v>0</v>
      </c>
      <c r="G321" s="28" t="str">
        <f>IFERROR(AVERAGE(G322:G352),"0%")</f>
        <v>0%</v>
      </c>
      <c r="H321" s="28">
        <f t="shared" ref="H321:J321" si="97">SUM(H322:H352)</f>
        <v>0</v>
      </c>
      <c r="I321" s="28">
        <f t="shared" si="97"/>
        <v>0</v>
      </c>
      <c r="J321" s="28">
        <f t="shared" si="97"/>
        <v>0</v>
      </c>
      <c r="K321" s="30" t="str">
        <f t="shared" si="54"/>
        <v>0</v>
      </c>
      <c r="L321" s="29" t="str">
        <f>IFERROR(AVERAGE(L322:L352),"0%")</f>
        <v>0%</v>
      </c>
      <c r="M321" s="30">
        <f>SUM(M322:M352)</f>
        <v>0</v>
      </c>
      <c r="N321" s="27">
        <f t="shared" ref="N321:O321" si="98">SUM(N322:N351)</f>
        <v>0</v>
      </c>
      <c r="O321" s="27">
        <f t="shared" si="98"/>
        <v>0</v>
      </c>
      <c r="P321" s="29">
        <f t="shared" si="7"/>
        <v>0</v>
      </c>
      <c r="Q321" s="27">
        <f t="shared" ref="Q321:R321" si="99">SUM(Q322:Q351)</f>
        <v>0</v>
      </c>
      <c r="R321" s="27">
        <f t="shared" si="99"/>
        <v>0</v>
      </c>
      <c r="S321" s="29">
        <f t="shared" si="8"/>
        <v>0</v>
      </c>
      <c r="T321" s="31">
        <f>IFERROR(__xludf.DUMMYFUNCTION("GOOGLEFINANCE(""USDBRL"")"),5.1297999999999995)</f>
        <v>5.1298</v>
      </c>
    </row>
    <row r="322" ht="15.75" hidden="1" customHeight="1" outlineLevel="1">
      <c r="A322" s="32"/>
      <c r="B322" s="33"/>
      <c r="C322" s="34">
        <v>45597.0</v>
      </c>
      <c r="D322" s="35"/>
      <c r="E322" s="36"/>
      <c r="F322" s="37" t="str">
        <f t="shared" si="53"/>
        <v>0</v>
      </c>
      <c r="G322" s="35"/>
      <c r="H322" s="36"/>
      <c r="I322" s="36"/>
      <c r="J322" s="36"/>
      <c r="K322" s="36" t="str">
        <f t="shared" si="54"/>
        <v>0</v>
      </c>
      <c r="L322" s="38"/>
      <c r="M322" s="39"/>
      <c r="N322" s="35">
        <f t="shared" ref="N322:N351" si="100">M322*$A$1</f>
        <v>0</v>
      </c>
      <c r="O322" s="27">
        <f t="shared" ref="O322:O351" si="101">N322-D322</f>
        <v>0</v>
      </c>
      <c r="P322" s="29">
        <f t="shared" si="7"/>
        <v>0</v>
      </c>
      <c r="Q322" s="35">
        <f t="shared" ref="Q322:Q351" si="102">N322*$Q$4</f>
        <v>0</v>
      </c>
      <c r="R322" s="35">
        <f t="shared" ref="R322:R351" si="103">O322-Q322</f>
        <v>0</v>
      </c>
      <c r="S322" s="40">
        <f t="shared" si="8"/>
        <v>0</v>
      </c>
      <c r="T322" s="32"/>
    </row>
    <row r="323" ht="15.75" hidden="1" customHeight="1" outlineLevel="1">
      <c r="A323" s="32"/>
      <c r="B323" s="33"/>
      <c r="C323" s="46">
        <f t="shared" ref="C323:C351" si="104">C322+1</f>
        <v>45598</v>
      </c>
      <c r="D323" s="35"/>
      <c r="E323" s="36"/>
      <c r="F323" s="37" t="str">
        <f t="shared" si="53"/>
        <v>0</v>
      </c>
      <c r="G323" s="35"/>
      <c r="H323" s="36"/>
      <c r="I323" s="36"/>
      <c r="J323" s="36"/>
      <c r="K323" s="36" t="str">
        <f t="shared" si="54"/>
        <v>0</v>
      </c>
      <c r="L323" s="38"/>
      <c r="M323" s="39"/>
      <c r="N323" s="35">
        <f t="shared" si="100"/>
        <v>0</v>
      </c>
      <c r="O323" s="27">
        <f t="shared" si="101"/>
        <v>0</v>
      </c>
      <c r="P323" s="29">
        <f t="shared" si="7"/>
        <v>0</v>
      </c>
      <c r="Q323" s="35">
        <f t="shared" si="102"/>
        <v>0</v>
      </c>
      <c r="R323" s="35">
        <f t="shared" si="103"/>
        <v>0</v>
      </c>
      <c r="S323" s="40">
        <f t="shared" si="8"/>
        <v>0</v>
      </c>
      <c r="T323" s="32"/>
    </row>
    <row r="324" ht="15.75" hidden="1" customHeight="1" outlineLevel="1">
      <c r="A324" s="32"/>
      <c r="B324" s="33"/>
      <c r="C324" s="46">
        <f t="shared" si="104"/>
        <v>45599</v>
      </c>
      <c r="D324" s="35"/>
      <c r="E324" s="36"/>
      <c r="F324" s="37" t="str">
        <f t="shared" si="53"/>
        <v>0</v>
      </c>
      <c r="G324" s="35"/>
      <c r="H324" s="36"/>
      <c r="I324" s="36"/>
      <c r="J324" s="36"/>
      <c r="K324" s="36" t="str">
        <f t="shared" si="54"/>
        <v>0</v>
      </c>
      <c r="L324" s="38"/>
      <c r="M324" s="39"/>
      <c r="N324" s="35">
        <f t="shared" si="100"/>
        <v>0</v>
      </c>
      <c r="O324" s="27">
        <f t="shared" si="101"/>
        <v>0</v>
      </c>
      <c r="P324" s="29">
        <f t="shared" si="7"/>
        <v>0</v>
      </c>
      <c r="Q324" s="35">
        <f t="shared" si="102"/>
        <v>0</v>
      </c>
      <c r="R324" s="35">
        <f t="shared" si="103"/>
        <v>0</v>
      </c>
      <c r="S324" s="40">
        <f t="shared" si="8"/>
        <v>0</v>
      </c>
      <c r="T324" s="32"/>
    </row>
    <row r="325" ht="15.75" hidden="1" customHeight="1" outlineLevel="1">
      <c r="A325" s="32"/>
      <c r="B325" s="33"/>
      <c r="C325" s="46">
        <f t="shared" si="104"/>
        <v>45600</v>
      </c>
      <c r="D325" s="35"/>
      <c r="E325" s="36"/>
      <c r="F325" s="37" t="str">
        <f t="shared" si="53"/>
        <v>0</v>
      </c>
      <c r="G325" s="35"/>
      <c r="H325" s="36"/>
      <c r="I325" s="36"/>
      <c r="J325" s="36"/>
      <c r="K325" s="36" t="str">
        <f t="shared" si="54"/>
        <v>0</v>
      </c>
      <c r="L325" s="38"/>
      <c r="M325" s="39"/>
      <c r="N325" s="35">
        <f t="shared" si="100"/>
        <v>0</v>
      </c>
      <c r="O325" s="27">
        <f t="shared" si="101"/>
        <v>0</v>
      </c>
      <c r="P325" s="29">
        <f t="shared" si="7"/>
        <v>0</v>
      </c>
      <c r="Q325" s="35">
        <f t="shared" si="102"/>
        <v>0</v>
      </c>
      <c r="R325" s="35">
        <f t="shared" si="103"/>
        <v>0</v>
      </c>
      <c r="S325" s="40">
        <f t="shared" si="8"/>
        <v>0</v>
      </c>
      <c r="T325" s="32"/>
    </row>
    <row r="326" ht="15.75" hidden="1" customHeight="1" outlineLevel="1">
      <c r="A326" s="32"/>
      <c r="B326" s="33"/>
      <c r="C326" s="46">
        <f t="shared" si="104"/>
        <v>45601</v>
      </c>
      <c r="D326" s="35"/>
      <c r="E326" s="36"/>
      <c r="F326" s="37" t="str">
        <f t="shared" si="53"/>
        <v>0</v>
      </c>
      <c r="G326" s="35"/>
      <c r="H326" s="36"/>
      <c r="I326" s="36"/>
      <c r="J326" s="36"/>
      <c r="K326" s="36" t="str">
        <f t="shared" si="54"/>
        <v>0</v>
      </c>
      <c r="L326" s="38"/>
      <c r="M326" s="39"/>
      <c r="N326" s="35">
        <f t="shared" si="100"/>
        <v>0</v>
      </c>
      <c r="O326" s="27">
        <f t="shared" si="101"/>
        <v>0</v>
      </c>
      <c r="P326" s="29">
        <f t="shared" si="7"/>
        <v>0</v>
      </c>
      <c r="Q326" s="35">
        <f t="shared" si="102"/>
        <v>0</v>
      </c>
      <c r="R326" s="35">
        <f t="shared" si="103"/>
        <v>0</v>
      </c>
      <c r="S326" s="40">
        <f t="shared" si="8"/>
        <v>0</v>
      </c>
      <c r="T326" s="32"/>
    </row>
    <row r="327" ht="15.75" hidden="1" customHeight="1" outlineLevel="1">
      <c r="A327" s="32"/>
      <c r="B327" s="33"/>
      <c r="C327" s="46">
        <f t="shared" si="104"/>
        <v>45602</v>
      </c>
      <c r="D327" s="35"/>
      <c r="E327" s="36"/>
      <c r="F327" s="37" t="str">
        <f t="shared" si="53"/>
        <v>0</v>
      </c>
      <c r="G327" s="35"/>
      <c r="H327" s="36"/>
      <c r="I327" s="36"/>
      <c r="J327" s="36"/>
      <c r="K327" s="36" t="str">
        <f t="shared" si="54"/>
        <v>0</v>
      </c>
      <c r="L327" s="38"/>
      <c r="M327" s="39"/>
      <c r="N327" s="35">
        <f t="shared" si="100"/>
        <v>0</v>
      </c>
      <c r="O327" s="27">
        <f t="shared" si="101"/>
        <v>0</v>
      </c>
      <c r="P327" s="29">
        <f t="shared" si="7"/>
        <v>0</v>
      </c>
      <c r="Q327" s="35">
        <f t="shared" si="102"/>
        <v>0</v>
      </c>
      <c r="R327" s="35">
        <f t="shared" si="103"/>
        <v>0</v>
      </c>
      <c r="S327" s="40">
        <f t="shared" si="8"/>
        <v>0</v>
      </c>
      <c r="T327" s="32"/>
    </row>
    <row r="328" ht="15.75" hidden="1" customHeight="1" outlineLevel="1">
      <c r="A328" s="32"/>
      <c r="B328" s="33"/>
      <c r="C328" s="46">
        <f t="shared" si="104"/>
        <v>45603</v>
      </c>
      <c r="D328" s="35"/>
      <c r="E328" s="36"/>
      <c r="F328" s="37" t="str">
        <f t="shared" si="53"/>
        <v>0</v>
      </c>
      <c r="G328" s="35"/>
      <c r="H328" s="36"/>
      <c r="I328" s="36"/>
      <c r="J328" s="36"/>
      <c r="K328" s="36" t="str">
        <f t="shared" si="54"/>
        <v>0</v>
      </c>
      <c r="L328" s="38"/>
      <c r="M328" s="39"/>
      <c r="N328" s="35">
        <f t="shared" si="100"/>
        <v>0</v>
      </c>
      <c r="O328" s="27">
        <f t="shared" si="101"/>
        <v>0</v>
      </c>
      <c r="P328" s="29">
        <f t="shared" si="7"/>
        <v>0</v>
      </c>
      <c r="Q328" s="35">
        <f t="shared" si="102"/>
        <v>0</v>
      </c>
      <c r="R328" s="35">
        <f t="shared" si="103"/>
        <v>0</v>
      </c>
      <c r="S328" s="40">
        <f t="shared" si="8"/>
        <v>0</v>
      </c>
      <c r="T328" s="32"/>
    </row>
    <row r="329" ht="15.75" hidden="1" customHeight="1" outlineLevel="1">
      <c r="A329" s="32"/>
      <c r="B329" s="33"/>
      <c r="C329" s="46">
        <f t="shared" si="104"/>
        <v>45604</v>
      </c>
      <c r="D329" s="35"/>
      <c r="E329" s="36"/>
      <c r="F329" s="37" t="str">
        <f t="shared" si="53"/>
        <v>0</v>
      </c>
      <c r="G329" s="35"/>
      <c r="H329" s="36"/>
      <c r="I329" s="36"/>
      <c r="J329" s="36"/>
      <c r="K329" s="36" t="str">
        <f t="shared" si="54"/>
        <v>0</v>
      </c>
      <c r="L329" s="38"/>
      <c r="M329" s="39"/>
      <c r="N329" s="35">
        <f t="shared" si="100"/>
        <v>0</v>
      </c>
      <c r="O329" s="27">
        <f t="shared" si="101"/>
        <v>0</v>
      </c>
      <c r="P329" s="29">
        <f t="shared" si="7"/>
        <v>0</v>
      </c>
      <c r="Q329" s="35">
        <f t="shared" si="102"/>
        <v>0</v>
      </c>
      <c r="R329" s="35">
        <f t="shared" si="103"/>
        <v>0</v>
      </c>
      <c r="S329" s="40">
        <f t="shared" si="8"/>
        <v>0</v>
      </c>
      <c r="T329" s="32"/>
    </row>
    <row r="330" ht="15.75" hidden="1" customHeight="1" outlineLevel="1">
      <c r="A330" s="32"/>
      <c r="B330" s="33"/>
      <c r="C330" s="46">
        <f t="shared" si="104"/>
        <v>45605</v>
      </c>
      <c r="D330" s="35"/>
      <c r="E330" s="36"/>
      <c r="F330" s="37" t="str">
        <f t="shared" si="53"/>
        <v>0</v>
      </c>
      <c r="G330" s="35"/>
      <c r="H330" s="36"/>
      <c r="I330" s="36"/>
      <c r="J330" s="36"/>
      <c r="K330" s="36" t="str">
        <f t="shared" si="54"/>
        <v>0</v>
      </c>
      <c r="L330" s="38"/>
      <c r="M330" s="39"/>
      <c r="N330" s="35">
        <f t="shared" si="100"/>
        <v>0</v>
      </c>
      <c r="O330" s="27">
        <f t="shared" si="101"/>
        <v>0</v>
      </c>
      <c r="P330" s="29">
        <f t="shared" si="7"/>
        <v>0</v>
      </c>
      <c r="Q330" s="35">
        <f t="shared" si="102"/>
        <v>0</v>
      </c>
      <c r="R330" s="35">
        <f t="shared" si="103"/>
        <v>0</v>
      </c>
      <c r="S330" s="40">
        <f t="shared" si="8"/>
        <v>0</v>
      </c>
      <c r="T330" s="32"/>
    </row>
    <row r="331" ht="15.75" hidden="1" customHeight="1" outlineLevel="1">
      <c r="A331" s="32"/>
      <c r="B331" s="33"/>
      <c r="C331" s="46">
        <f t="shared" si="104"/>
        <v>45606</v>
      </c>
      <c r="D331" s="35"/>
      <c r="E331" s="36"/>
      <c r="F331" s="37" t="str">
        <f t="shared" si="53"/>
        <v>0</v>
      </c>
      <c r="G331" s="35"/>
      <c r="H331" s="36"/>
      <c r="I331" s="36"/>
      <c r="J331" s="36"/>
      <c r="K331" s="36" t="str">
        <f t="shared" si="54"/>
        <v>0</v>
      </c>
      <c r="L331" s="38"/>
      <c r="M331" s="39"/>
      <c r="N331" s="35">
        <f t="shared" si="100"/>
        <v>0</v>
      </c>
      <c r="O331" s="27">
        <f t="shared" si="101"/>
        <v>0</v>
      </c>
      <c r="P331" s="29">
        <f t="shared" si="7"/>
        <v>0</v>
      </c>
      <c r="Q331" s="35">
        <f t="shared" si="102"/>
        <v>0</v>
      </c>
      <c r="R331" s="35">
        <f t="shared" si="103"/>
        <v>0</v>
      </c>
      <c r="S331" s="40">
        <f t="shared" si="8"/>
        <v>0</v>
      </c>
      <c r="T331" s="32"/>
    </row>
    <row r="332" ht="15.75" hidden="1" customHeight="1" outlineLevel="1">
      <c r="A332" s="32"/>
      <c r="B332" s="33"/>
      <c r="C332" s="46">
        <f t="shared" si="104"/>
        <v>45607</v>
      </c>
      <c r="D332" s="35"/>
      <c r="E332" s="36"/>
      <c r="F332" s="37" t="str">
        <f t="shared" si="53"/>
        <v>0</v>
      </c>
      <c r="G332" s="35"/>
      <c r="H332" s="36"/>
      <c r="I332" s="36"/>
      <c r="J332" s="36"/>
      <c r="K332" s="36" t="str">
        <f t="shared" si="54"/>
        <v>0</v>
      </c>
      <c r="L332" s="38"/>
      <c r="M332" s="39"/>
      <c r="N332" s="35">
        <f t="shared" si="100"/>
        <v>0</v>
      </c>
      <c r="O332" s="27">
        <f t="shared" si="101"/>
        <v>0</v>
      </c>
      <c r="P332" s="29">
        <f t="shared" si="7"/>
        <v>0</v>
      </c>
      <c r="Q332" s="35">
        <f t="shared" si="102"/>
        <v>0</v>
      </c>
      <c r="R332" s="35">
        <f t="shared" si="103"/>
        <v>0</v>
      </c>
      <c r="S332" s="40">
        <f t="shared" si="8"/>
        <v>0</v>
      </c>
      <c r="T332" s="32"/>
    </row>
    <row r="333" ht="15.75" hidden="1" customHeight="1" outlineLevel="1">
      <c r="A333" s="32"/>
      <c r="B333" s="33"/>
      <c r="C333" s="46">
        <f t="shared" si="104"/>
        <v>45608</v>
      </c>
      <c r="D333" s="35"/>
      <c r="E333" s="36"/>
      <c r="F333" s="37" t="str">
        <f t="shared" si="53"/>
        <v>0</v>
      </c>
      <c r="G333" s="35"/>
      <c r="H333" s="36"/>
      <c r="I333" s="36"/>
      <c r="J333" s="36"/>
      <c r="K333" s="36" t="str">
        <f t="shared" si="54"/>
        <v>0</v>
      </c>
      <c r="L333" s="38"/>
      <c r="M333" s="39"/>
      <c r="N333" s="35">
        <f t="shared" si="100"/>
        <v>0</v>
      </c>
      <c r="O333" s="27">
        <f t="shared" si="101"/>
        <v>0</v>
      </c>
      <c r="P333" s="29">
        <f t="shared" si="7"/>
        <v>0</v>
      </c>
      <c r="Q333" s="35">
        <f t="shared" si="102"/>
        <v>0</v>
      </c>
      <c r="R333" s="35">
        <f t="shared" si="103"/>
        <v>0</v>
      </c>
      <c r="S333" s="40">
        <f t="shared" si="8"/>
        <v>0</v>
      </c>
      <c r="T333" s="32"/>
    </row>
    <row r="334" ht="15.75" hidden="1" customHeight="1" outlineLevel="1">
      <c r="A334" s="32"/>
      <c r="B334" s="33"/>
      <c r="C334" s="46">
        <f t="shared" si="104"/>
        <v>45609</v>
      </c>
      <c r="D334" s="35"/>
      <c r="E334" s="36"/>
      <c r="F334" s="37" t="str">
        <f t="shared" si="53"/>
        <v>0</v>
      </c>
      <c r="G334" s="35"/>
      <c r="H334" s="36"/>
      <c r="I334" s="36"/>
      <c r="J334" s="36"/>
      <c r="K334" s="36" t="str">
        <f t="shared" si="54"/>
        <v>0</v>
      </c>
      <c r="L334" s="38"/>
      <c r="M334" s="39"/>
      <c r="N334" s="35">
        <f t="shared" si="100"/>
        <v>0</v>
      </c>
      <c r="O334" s="27">
        <f t="shared" si="101"/>
        <v>0</v>
      </c>
      <c r="P334" s="29">
        <f t="shared" si="7"/>
        <v>0</v>
      </c>
      <c r="Q334" s="35">
        <f t="shared" si="102"/>
        <v>0</v>
      </c>
      <c r="R334" s="35">
        <f t="shared" si="103"/>
        <v>0</v>
      </c>
      <c r="S334" s="40">
        <f t="shared" si="8"/>
        <v>0</v>
      </c>
      <c r="T334" s="32"/>
    </row>
    <row r="335" ht="15.75" hidden="1" customHeight="1" outlineLevel="1">
      <c r="A335" s="32"/>
      <c r="B335" s="33"/>
      <c r="C335" s="46">
        <f t="shared" si="104"/>
        <v>45610</v>
      </c>
      <c r="D335" s="35"/>
      <c r="E335" s="36"/>
      <c r="F335" s="37" t="str">
        <f t="shared" si="53"/>
        <v>0</v>
      </c>
      <c r="G335" s="35"/>
      <c r="H335" s="36"/>
      <c r="I335" s="36"/>
      <c r="J335" s="36"/>
      <c r="K335" s="36" t="str">
        <f t="shared" si="54"/>
        <v>0</v>
      </c>
      <c r="L335" s="38"/>
      <c r="M335" s="39"/>
      <c r="N335" s="35">
        <f t="shared" si="100"/>
        <v>0</v>
      </c>
      <c r="O335" s="27">
        <f t="shared" si="101"/>
        <v>0</v>
      </c>
      <c r="P335" s="29">
        <f t="shared" si="7"/>
        <v>0</v>
      </c>
      <c r="Q335" s="35">
        <f t="shared" si="102"/>
        <v>0</v>
      </c>
      <c r="R335" s="35">
        <f t="shared" si="103"/>
        <v>0</v>
      </c>
      <c r="S335" s="40">
        <f t="shared" si="8"/>
        <v>0</v>
      </c>
      <c r="T335" s="32"/>
    </row>
    <row r="336" ht="15.75" hidden="1" customHeight="1" outlineLevel="1">
      <c r="A336" s="32"/>
      <c r="B336" s="33"/>
      <c r="C336" s="46">
        <f t="shared" si="104"/>
        <v>45611</v>
      </c>
      <c r="D336" s="35"/>
      <c r="E336" s="36"/>
      <c r="F336" s="37" t="str">
        <f t="shared" si="53"/>
        <v>0</v>
      </c>
      <c r="G336" s="35"/>
      <c r="H336" s="36"/>
      <c r="I336" s="36"/>
      <c r="J336" s="36"/>
      <c r="K336" s="36" t="str">
        <f t="shared" si="54"/>
        <v>0</v>
      </c>
      <c r="L336" s="38"/>
      <c r="M336" s="39"/>
      <c r="N336" s="35">
        <f t="shared" si="100"/>
        <v>0</v>
      </c>
      <c r="O336" s="27">
        <f t="shared" si="101"/>
        <v>0</v>
      </c>
      <c r="P336" s="29">
        <f t="shared" si="7"/>
        <v>0</v>
      </c>
      <c r="Q336" s="35">
        <f t="shared" si="102"/>
        <v>0</v>
      </c>
      <c r="R336" s="35">
        <f t="shared" si="103"/>
        <v>0</v>
      </c>
      <c r="S336" s="40">
        <f t="shared" si="8"/>
        <v>0</v>
      </c>
      <c r="T336" s="32"/>
    </row>
    <row r="337" ht="15.75" hidden="1" customHeight="1" outlineLevel="1">
      <c r="A337" s="32"/>
      <c r="B337" s="33"/>
      <c r="C337" s="46">
        <f t="shared" si="104"/>
        <v>45612</v>
      </c>
      <c r="D337" s="35"/>
      <c r="E337" s="36"/>
      <c r="F337" s="37" t="str">
        <f t="shared" si="53"/>
        <v>0</v>
      </c>
      <c r="G337" s="35"/>
      <c r="H337" s="36"/>
      <c r="I337" s="36"/>
      <c r="J337" s="36"/>
      <c r="K337" s="36" t="str">
        <f t="shared" si="54"/>
        <v>0</v>
      </c>
      <c r="L337" s="38"/>
      <c r="M337" s="39"/>
      <c r="N337" s="35">
        <f t="shared" si="100"/>
        <v>0</v>
      </c>
      <c r="O337" s="27">
        <f t="shared" si="101"/>
        <v>0</v>
      </c>
      <c r="P337" s="29">
        <f t="shared" si="7"/>
        <v>0</v>
      </c>
      <c r="Q337" s="35">
        <f t="shared" si="102"/>
        <v>0</v>
      </c>
      <c r="R337" s="35">
        <f t="shared" si="103"/>
        <v>0</v>
      </c>
      <c r="S337" s="40">
        <f t="shared" si="8"/>
        <v>0</v>
      </c>
      <c r="T337" s="32"/>
    </row>
    <row r="338" ht="15.75" hidden="1" customHeight="1" outlineLevel="1">
      <c r="A338" s="32"/>
      <c r="B338" s="33"/>
      <c r="C338" s="46">
        <f t="shared" si="104"/>
        <v>45613</v>
      </c>
      <c r="D338" s="35"/>
      <c r="E338" s="36"/>
      <c r="F338" s="37" t="str">
        <f t="shared" si="53"/>
        <v>0</v>
      </c>
      <c r="G338" s="35"/>
      <c r="H338" s="36"/>
      <c r="I338" s="36"/>
      <c r="J338" s="36"/>
      <c r="K338" s="36" t="str">
        <f t="shared" si="54"/>
        <v>0</v>
      </c>
      <c r="L338" s="38"/>
      <c r="M338" s="39"/>
      <c r="N338" s="35">
        <f t="shared" si="100"/>
        <v>0</v>
      </c>
      <c r="O338" s="27">
        <f t="shared" si="101"/>
        <v>0</v>
      </c>
      <c r="P338" s="29">
        <f t="shared" si="7"/>
        <v>0</v>
      </c>
      <c r="Q338" s="35">
        <f t="shared" si="102"/>
        <v>0</v>
      </c>
      <c r="R338" s="35">
        <f t="shared" si="103"/>
        <v>0</v>
      </c>
      <c r="S338" s="40">
        <f t="shared" si="8"/>
        <v>0</v>
      </c>
      <c r="T338" s="32"/>
    </row>
    <row r="339" ht="15.75" hidden="1" customHeight="1" outlineLevel="1">
      <c r="A339" s="32"/>
      <c r="B339" s="33"/>
      <c r="C339" s="46">
        <f t="shared" si="104"/>
        <v>45614</v>
      </c>
      <c r="D339" s="35"/>
      <c r="E339" s="36"/>
      <c r="F339" s="37" t="str">
        <f t="shared" si="53"/>
        <v>0</v>
      </c>
      <c r="G339" s="35"/>
      <c r="H339" s="36"/>
      <c r="I339" s="36"/>
      <c r="J339" s="36"/>
      <c r="K339" s="36" t="str">
        <f t="shared" si="54"/>
        <v>0</v>
      </c>
      <c r="L339" s="38"/>
      <c r="M339" s="39"/>
      <c r="N339" s="35">
        <f t="shared" si="100"/>
        <v>0</v>
      </c>
      <c r="O339" s="27">
        <f t="shared" si="101"/>
        <v>0</v>
      </c>
      <c r="P339" s="29">
        <f t="shared" si="7"/>
        <v>0</v>
      </c>
      <c r="Q339" s="35">
        <f t="shared" si="102"/>
        <v>0</v>
      </c>
      <c r="R339" s="35">
        <f t="shared" si="103"/>
        <v>0</v>
      </c>
      <c r="S339" s="40">
        <f t="shared" si="8"/>
        <v>0</v>
      </c>
      <c r="T339" s="32"/>
    </row>
    <row r="340" ht="15.75" hidden="1" customHeight="1" outlineLevel="1">
      <c r="A340" s="32"/>
      <c r="B340" s="33"/>
      <c r="C340" s="46">
        <f t="shared" si="104"/>
        <v>45615</v>
      </c>
      <c r="D340" s="35"/>
      <c r="E340" s="36"/>
      <c r="F340" s="37" t="str">
        <f t="shared" si="53"/>
        <v>0</v>
      </c>
      <c r="G340" s="35"/>
      <c r="H340" s="36"/>
      <c r="I340" s="36"/>
      <c r="J340" s="36"/>
      <c r="K340" s="36" t="str">
        <f t="shared" si="54"/>
        <v>0</v>
      </c>
      <c r="L340" s="38"/>
      <c r="M340" s="39"/>
      <c r="N340" s="35">
        <f t="shared" si="100"/>
        <v>0</v>
      </c>
      <c r="O340" s="27">
        <f t="shared" si="101"/>
        <v>0</v>
      </c>
      <c r="P340" s="29">
        <f t="shared" si="7"/>
        <v>0</v>
      </c>
      <c r="Q340" s="35">
        <f t="shared" si="102"/>
        <v>0</v>
      </c>
      <c r="R340" s="35">
        <f t="shared" si="103"/>
        <v>0</v>
      </c>
      <c r="S340" s="40">
        <f t="shared" si="8"/>
        <v>0</v>
      </c>
      <c r="T340" s="32"/>
    </row>
    <row r="341" ht="15.75" hidden="1" customHeight="1" outlineLevel="1">
      <c r="A341" s="32"/>
      <c r="B341" s="33"/>
      <c r="C341" s="46">
        <f t="shared" si="104"/>
        <v>45616</v>
      </c>
      <c r="D341" s="35"/>
      <c r="E341" s="36"/>
      <c r="F341" s="37" t="str">
        <f t="shared" si="53"/>
        <v>0</v>
      </c>
      <c r="G341" s="35"/>
      <c r="H341" s="36"/>
      <c r="I341" s="36"/>
      <c r="J341" s="36"/>
      <c r="K341" s="36" t="str">
        <f t="shared" si="54"/>
        <v>0</v>
      </c>
      <c r="L341" s="38"/>
      <c r="M341" s="39"/>
      <c r="N341" s="35">
        <f t="shared" si="100"/>
        <v>0</v>
      </c>
      <c r="O341" s="27">
        <f t="shared" si="101"/>
        <v>0</v>
      </c>
      <c r="P341" s="29">
        <f t="shared" si="7"/>
        <v>0</v>
      </c>
      <c r="Q341" s="35">
        <f t="shared" si="102"/>
        <v>0</v>
      </c>
      <c r="R341" s="35">
        <f t="shared" si="103"/>
        <v>0</v>
      </c>
      <c r="S341" s="40">
        <f t="shared" si="8"/>
        <v>0</v>
      </c>
      <c r="T341" s="32"/>
    </row>
    <row r="342" ht="15.75" hidden="1" customHeight="1" outlineLevel="1">
      <c r="A342" s="32"/>
      <c r="B342" s="33"/>
      <c r="C342" s="46">
        <f t="shared" si="104"/>
        <v>45617</v>
      </c>
      <c r="D342" s="35"/>
      <c r="E342" s="36"/>
      <c r="F342" s="37" t="str">
        <f t="shared" si="53"/>
        <v>0</v>
      </c>
      <c r="G342" s="35"/>
      <c r="H342" s="36"/>
      <c r="I342" s="36"/>
      <c r="J342" s="36"/>
      <c r="K342" s="36" t="str">
        <f t="shared" si="54"/>
        <v>0</v>
      </c>
      <c r="L342" s="38"/>
      <c r="M342" s="39"/>
      <c r="N342" s="35">
        <f t="shared" si="100"/>
        <v>0</v>
      </c>
      <c r="O342" s="27">
        <f t="shared" si="101"/>
        <v>0</v>
      </c>
      <c r="P342" s="29">
        <f t="shared" si="7"/>
        <v>0</v>
      </c>
      <c r="Q342" s="35">
        <f t="shared" si="102"/>
        <v>0</v>
      </c>
      <c r="R342" s="35">
        <f t="shared" si="103"/>
        <v>0</v>
      </c>
      <c r="S342" s="40">
        <f t="shared" si="8"/>
        <v>0</v>
      </c>
      <c r="T342" s="32"/>
    </row>
    <row r="343" ht="15.75" hidden="1" customHeight="1" outlineLevel="1">
      <c r="A343" s="32"/>
      <c r="B343" s="33"/>
      <c r="C343" s="46">
        <f t="shared" si="104"/>
        <v>45618</v>
      </c>
      <c r="D343" s="35"/>
      <c r="E343" s="36"/>
      <c r="F343" s="37" t="str">
        <f t="shared" si="53"/>
        <v>0</v>
      </c>
      <c r="G343" s="35"/>
      <c r="H343" s="36"/>
      <c r="I343" s="36"/>
      <c r="J343" s="36"/>
      <c r="K343" s="36" t="str">
        <f t="shared" si="54"/>
        <v>0</v>
      </c>
      <c r="L343" s="38"/>
      <c r="M343" s="39"/>
      <c r="N343" s="35">
        <f t="shared" si="100"/>
        <v>0</v>
      </c>
      <c r="O343" s="27">
        <f t="shared" si="101"/>
        <v>0</v>
      </c>
      <c r="P343" s="29">
        <f t="shared" si="7"/>
        <v>0</v>
      </c>
      <c r="Q343" s="35">
        <f t="shared" si="102"/>
        <v>0</v>
      </c>
      <c r="R343" s="35">
        <f t="shared" si="103"/>
        <v>0</v>
      </c>
      <c r="S343" s="40">
        <f t="shared" si="8"/>
        <v>0</v>
      </c>
      <c r="T343" s="32"/>
    </row>
    <row r="344" ht="15.75" hidden="1" customHeight="1" outlineLevel="1">
      <c r="A344" s="32"/>
      <c r="B344" s="33"/>
      <c r="C344" s="46">
        <f t="shared" si="104"/>
        <v>45619</v>
      </c>
      <c r="D344" s="35"/>
      <c r="E344" s="36"/>
      <c r="F344" s="37" t="str">
        <f t="shared" si="53"/>
        <v>0</v>
      </c>
      <c r="G344" s="35"/>
      <c r="H344" s="36"/>
      <c r="I344" s="36"/>
      <c r="J344" s="36"/>
      <c r="K344" s="36" t="str">
        <f t="shared" si="54"/>
        <v>0</v>
      </c>
      <c r="L344" s="38"/>
      <c r="M344" s="39"/>
      <c r="N344" s="35">
        <f t="shared" si="100"/>
        <v>0</v>
      </c>
      <c r="O344" s="27">
        <f t="shared" si="101"/>
        <v>0</v>
      </c>
      <c r="P344" s="29">
        <f t="shared" si="7"/>
        <v>0</v>
      </c>
      <c r="Q344" s="35">
        <f t="shared" si="102"/>
        <v>0</v>
      </c>
      <c r="R344" s="35">
        <f t="shared" si="103"/>
        <v>0</v>
      </c>
      <c r="S344" s="40">
        <f t="shared" si="8"/>
        <v>0</v>
      </c>
      <c r="T344" s="32"/>
    </row>
    <row r="345" ht="15.75" hidden="1" customHeight="1" outlineLevel="1">
      <c r="A345" s="32"/>
      <c r="B345" s="33"/>
      <c r="C345" s="46">
        <f t="shared" si="104"/>
        <v>45620</v>
      </c>
      <c r="D345" s="35"/>
      <c r="E345" s="36"/>
      <c r="F345" s="37" t="str">
        <f t="shared" si="53"/>
        <v>0</v>
      </c>
      <c r="G345" s="35"/>
      <c r="H345" s="36"/>
      <c r="I345" s="36"/>
      <c r="J345" s="36"/>
      <c r="K345" s="36" t="str">
        <f t="shared" si="54"/>
        <v>0</v>
      </c>
      <c r="L345" s="38"/>
      <c r="M345" s="39"/>
      <c r="N345" s="35">
        <f t="shared" si="100"/>
        <v>0</v>
      </c>
      <c r="O345" s="27">
        <f t="shared" si="101"/>
        <v>0</v>
      </c>
      <c r="P345" s="29">
        <f t="shared" si="7"/>
        <v>0</v>
      </c>
      <c r="Q345" s="35">
        <f t="shared" si="102"/>
        <v>0</v>
      </c>
      <c r="R345" s="35">
        <f t="shared" si="103"/>
        <v>0</v>
      </c>
      <c r="S345" s="40">
        <f t="shared" si="8"/>
        <v>0</v>
      </c>
      <c r="T345" s="32"/>
    </row>
    <row r="346" ht="15.75" hidden="1" customHeight="1" outlineLevel="1">
      <c r="A346" s="32"/>
      <c r="B346" s="33"/>
      <c r="C346" s="46">
        <f t="shared" si="104"/>
        <v>45621</v>
      </c>
      <c r="D346" s="35"/>
      <c r="E346" s="36"/>
      <c r="F346" s="37" t="str">
        <f t="shared" si="53"/>
        <v>0</v>
      </c>
      <c r="G346" s="35"/>
      <c r="H346" s="36"/>
      <c r="I346" s="36"/>
      <c r="J346" s="36"/>
      <c r="K346" s="36" t="str">
        <f t="shared" si="54"/>
        <v>0</v>
      </c>
      <c r="L346" s="38"/>
      <c r="M346" s="39"/>
      <c r="N346" s="35">
        <f t="shared" si="100"/>
        <v>0</v>
      </c>
      <c r="O346" s="27">
        <f t="shared" si="101"/>
        <v>0</v>
      </c>
      <c r="P346" s="29">
        <f t="shared" si="7"/>
        <v>0</v>
      </c>
      <c r="Q346" s="35">
        <f t="shared" si="102"/>
        <v>0</v>
      </c>
      <c r="R346" s="35">
        <f t="shared" si="103"/>
        <v>0</v>
      </c>
      <c r="S346" s="40">
        <f t="shared" si="8"/>
        <v>0</v>
      </c>
      <c r="T346" s="32"/>
    </row>
    <row r="347" ht="15.75" hidden="1" customHeight="1" outlineLevel="1">
      <c r="A347" s="32"/>
      <c r="B347" s="33"/>
      <c r="C347" s="46">
        <f t="shared" si="104"/>
        <v>45622</v>
      </c>
      <c r="D347" s="35"/>
      <c r="E347" s="36"/>
      <c r="F347" s="37" t="str">
        <f t="shared" si="53"/>
        <v>0</v>
      </c>
      <c r="G347" s="35"/>
      <c r="H347" s="36"/>
      <c r="I347" s="36"/>
      <c r="J347" s="36"/>
      <c r="K347" s="36" t="str">
        <f t="shared" si="54"/>
        <v>0</v>
      </c>
      <c r="L347" s="38"/>
      <c r="M347" s="39"/>
      <c r="N347" s="35">
        <f t="shared" si="100"/>
        <v>0</v>
      </c>
      <c r="O347" s="27">
        <f t="shared" si="101"/>
        <v>0</v>
      </c>
      <c r="P347" s="29">
        <f t="shared" si="7"/>
        <v>0</v>
      </c>
      <c r="Q347" s="35">
        <f t="shared" si="102"/>
        <v>0</v>
      </c>
      <c r="R347" s="35">
        <f t="shared" si="103"/>
        <v>0</v>
      </c>
      <c r="S347" s="40">
        <f t="shared" si="8"/>
        <v>0</v>
      </c>
      <c r="T347" s="32"/>
    </row>
    <row r="348" ht="15.75" hidden="1" customHeight="1" outlineLevel="1">
      <c r="A348" s="32"/>
      <c r="B348" s="33"/>
      <c r="C348" s="46">
        <f t="shared" si="104"/>
        <v>45623</v>
      </c>
      <c r="D348" s="35"/>
      <c r="E348" s="36"/>
      <c r="F348" s="37" t="str">
        <f t="shared" si="53"/>
        <v>0</v>
      </c>
      <c r="G348" s="35"/>
      <c r="H348" s="36"/>
      <c r="I348" s="36"/>
      <c r="J348" s="36"/>
      <c r="K348" s="36" t="str">
        <f t="shared" si="54"/>
        <v>0</v>
      </c>
      <c r="L348" s="38"/>
      <c r="M348" s="39"/>
      <c r="N348" s="35">
        <f t="shared" si="100"/>
        <v>0</v>
      </c>
      <c r="O348" s="27">
        <f t="shared" si="101"/>
        <v>0</v>
      </c>
      <c r="P348" s="29">
        <f t="shared" si="7"/>
        <v>0</v>
      </c>
      <c r="Q348" s="35">
        <f t="shared" si="102"/>
        <v>0</v>
      </c>
      <c r="R348" s="35">
        <f t="shared" si="103"/>
        <v>0</v>
      </c>
      <c r="S348" s="40">
        <f t="shared" si="8"/>
        <v>0</v>
      </c>
      <c r="T348" s="32"/>
    </row>
    <row r="349" ht="15.75" hidden="1" customHeight="1" outlineLevel="1">
      <c r="A349" s="32"/>
      <c r="B349" s="33"/>
      <c r="C349" s="46">
        <f t="shared" si="104"/>
        <v>45624</v>
      </c>
      <c r="D349" s="35"/>
      <c r="E349" s="36"/>
      <c r="F349" s="37" t="str">
        <f t="shared" si="53"/>
        <v>0</v>
      </c>
      <c r="G349" s="35"/>
      <c r="H349" s="36"/>
      <c r="I349" s="36"/>
      <c r="J349" s="36"/>
      <c r="K349" s="36" t="str">
        <f t="shared" si="54"/>
        <v>0</v>
      </c>
      <c r="L349" s="38"/>
      <c r="M349" s="39"/>
      <c r="N349" s="35">
        <f t="shared" si="100"/>
        <v>0</v>
      </c>
      <c r="O349" s="27">
        <f t="shared" si="101"/>
        <v>0</v>
      </c>
      <c r="P349" s="29">
        <f t="shared" si="7"/>
        <v>0</v>
      </c>
      <c r="Q349" s="35">
        <f t="shared" si="102"/>
        <v>0</v>
      </c>
      <c r="R349" s="35">
        <f t="shared" si="103"/>
        <v>0</v>
      </c>
      <c r="S349" s="40">
        <f t="shared" si="8"/>
        <v>0</v>
      </c>
      <c r="T349" s="32"/>
    </row>
    <row r="350" ht="15.75" hidden="1" customHeight="1" outlineLevel="1">
      <c r="A350" s="32"/>
      <c r="B350" s="33"/>
      <c r="C350" s="46">
        <f t="shared" si="104"/>
        <v>45625</v>
      </c>
      <c r="D350" s="35"/>
      <c r="E350" s="36"/>
      <c r="F350" s="37" t="str">
        <f t="shared" si="53"/>
        <v>0</v>
      </c>
      <c r="G350" s="35"/>
      <c r="H350" s="36"/>
      <c r="I350" s="36"/>
      <c r="J350" s="36"/>
      <c r="K350" s="36"/>
      <c r="L350" s="38"/>
      <c r="M350" s="39"/>
      <c r="N350" s="35">
        <f t="shared" si="100"/>
        <v>0</v>
      </c>
      <c r="O350" s="27">
        <f t="shared" si="101"/>
        <v>0</v>
      </c>
      <c r="P350" s="29">
        <f t="shared" si="7"/>
        <v>0</v>
      </c>
      <c r="Q350" s="35">
        <f t="shared" si="102"/>
        <v>0</v>
      </c>
      <c r="R350" s="35">
        <f t="shared" si="103"/>
        <v>0</v>
      </c>
      <c r="S350" s="40">
        <f t="shared" si="8"/>
        <v>0</v>
      </c>
      <c r="T350" s="32"/>
    </row>
    <row r="351" ht="15.75" hidden="1" customHeight="1" outlineLevel="1">
      <c r="A351" s="32"/>
      <c r="B351" s="33"/>
      <c r="C351" s="46">
        <f t="shared" si="104"/>
        <v>45626</v>
      </c>
      <c r="D351" s="35"/>
      <c r="E351" s="36"/>
      <c r="F351" s="37" t="str">
        <f t="shared" si="53"/>
        <v>0</v>
      </c>
      <c r="G351" s="35"/>
      <c r="H351" s="36"/>
      <c r="I351" s="36"/>
      <c r="J351" s="36"/>
      <c r="K351" s="36" t="str">
        <f t="shared" ref="K351:K383" si="107">IFERROR(M351/J351,"0")</f>
        <v>0</v>
      </c>
      <c r="L351" s="38"/>
      <c r="M351" s="39"/>
      <c r="N351" s="35">
        <f t="shared" si="100"/>
        <v>0</v>
      </c>
      <c r="O351" s="27">
        <f t="shared" si="101"/>
        <v>0</v>
      </c>
      <c r="P351" s="29">
        <f t="shared" si="7"/>
        <v>0</v>
      </c>
      <c r="Q351" s="35">
        <f t="shared" si="102"/>
        <v>0</v>
      </c>
      <c r="R351" s="35">
        <f t="shared" si="103"/>
        <v>0</v>
      </c>
      <c r="S351" s="40">
        <f t="shared" si="8"/>
        <v>0</v>
      </c>
      <c r="T351" s="32"/>
    </row>
    <row r="352" ht="15.75" customHeight="1">
      <c r="A352" s="41"/>
      <c r="B352" s="42" t="s">
        <v>29</v>
      </c>
      <c r="C352" s="26" t="s">
        <v>18</v>
      </c>
      <c r="D352" s="27">
        <f t="shared" ref="D352:E352" si="105">SUM(D353:D385)</f>
        <v>0</v>
      </c>
      <c r="E352" s="28">
        <f t="shared" si="105"/>
        <v>0</v>
      </c>
      <c r="F352" s="27" t="str">
        <f t="shared" si="53"/>
        <v>0</v>
      </c>
      <c r="G352" s="29" t="str">
        <f>IFERROR(AVERAGE(G353:G385),"0%")</f>
        <v>0%</v>
      </c>
      <c r="H352" s="28">
        <f t="shared" ref="H352:J352" si="106">SUM(H353:H385)</f>
        <v>0</v>
      </c>
      <c r="I352" s="28">
        <f t="shared" si="106"/>
        <v>0</v>
      </c>
      <c r="J352" s="28">
        <f t="shared" si="106"/>
        <v>0</v>
      </c>
      <c r="K352" s="30" t="str">
        <f t="shared" si="107"/>
        <v>0</v>
      </c>
      <c r="L352" s="29" t="str">
        <f>IFERROR(AVERAGE(L353:L385),"0%")</f>
        <v>0%</v>
      </c>
      <c r="M352" s="30">
        <f>SUM(M353:M385)</f>
        <v>0</v>
      </c>
      <c r="N352" s="27">
        <f t="shared" ref="N352:O352" si="108">SUM(N353:N383)</f>
        <v>0</v>
      </c>
      <c r="O352" s="27">
        <f t="shared" si="108"/>
        <v>0</v>
      </c>
      <c r="P352" s="29">
        <f t="shared" si="7"/>
        <v>0</v>
      </c>
      <c r="Q352" s="27">
        <f t="shared" ref="Q352:R352" si="109">SUM(Q353:Q383)</f>
        <v>0</v>
      </c>
      <c r="R352" s="27">
        <f t="shared" si="109"/>
        <v>0</v>
      </c>
      <c r="S352" s="29">
        <f t="shared" si="8"/>
        <v>0</v>
      </c>
      <c r="T352" s="43">
        <f>IFERROR(__xludf.DUMMYFUNCTION("GOOGLEFINANCE(""USDBRL"")"),5.1297999999999995)</f>
        <v>5.1298</v>
      </c>
    </row>
    <row r="353" ht="15.75" customHeight="1" outlineLevel="1">
      <c r="A353" s="44"/>
      <c r="B353" s="45"/>
      <c r="C353" s="47">
        <v>45627.0</v>
      </c>
      <c r="D353" s="48"/>
      <c r="E353" s="49"/>
      <c r="F353" s="50" t="str">
        <f t="shared" si="53"/>
        <v>0</v>
      </c>
      <c r="G353" s="51"/>
      <c r="H353" s="49"/>
      <c r="I353" s="49"/>
      <c r="J353" s="49"/>
      <c r="K353" s="52" t="str">
        <f t="shared" si="107"/>
        <v>0</v>
      </c>
      <c r="L353" s="51"/>
      <c r="M353" s="53"/>
      <c r="N353" s="54">
        <f t="shared" ref="N353:N383" si="110">M353*$A$1</f>
        <v>0</v>
      </c>
      <c r="O353" s="55">
        <f t="shared" ref="O353:O383" si="111">N353-D353</f>
        <v>0</v>
      </c>
      <c r="P353" s="56">
        <f t="shared" si="7"/>
        <v>0</v>
      </c>
      <c r="Q353" s="54">
        <f t="shared" ref="Q353:Q383" si="112">N353*$Q$4</f>
        <v>0</v>
      </c>
      <c r="R353" s="54">
        <f t="shared" ref="R353:R383" si="113">O353-Q353</f>
        <v>0</v>
      </c>
      <c r="S353" s="57">
        <f t="shared" si="8"/>
        <v>0</v>
      </c>
      <c r="T353" s="44"/>
    </row>
    <row r="354" ht="15.75" customHeight="1" outlineLevel="1">
      <c r="A354" s="44"/>
      <c r="B354" s="45"/>
      <c r="C354" s="47">
        <f t="shared" ref="C354:C383" si="114">C353+1</f>
        <v>45628</v>
      </c>
      <c r="D354" s="48"/>
      <c r="E354" s="49"/>
      <c r="F354" s="50" t="str">
        <f t="shared" si="53"/>
        <v>0</v>
      </c>
      <c r="G354" s="51"/>
      <c r="H354" s="49"/>
      <c r="I354" s="49"/>
      <c r="J354" s="49"/>
      <c r="K354" s="52" t="str">
        <f t="shared" si="107"/>
        <v>0</v>
      </c>
      <c r="L354" s="51"/>
      <c r="M354" s="53"/>
      <c r="N354" s="54">
        <f t="shared" si="110"/>
        <v>0</v>
      </c>
      <c r="O354" s="55">
        <f t="shared" si="111"/>
        <v>0</v>
      </c>
      <c r="P354" s="56">
        <f t="shared" si="7"/>
        <v>0</v>
      </c>
      <c r="Q354" s="54">
        <f t="shared" si="112"/>
        <v>0</v>
      </c>
      <c r="R354" s="54">
        <f t="shared" si="113"/>
        <v>0</v>
      </c>
      <c r="S354" s="57">
        <f t="shared" si="8"/>
        <v>0</v>
      </c>
      <c r="T354" s="44"/>
    </row>
    <row r="355" ht="15.75" customHeight="1" outlineLevel="1">
      <c r="A355" s="44"/>
      <c r="B355" s="45"/>
      <c r="C355" s="47">
        <f t="shared" si="114"/>
        <v>45629</v>
      </c>
      <c r="D355" s="48"/>
      <c r="E355" s="49"/>
      <c r="F355" s="50" t="str">
        <f t="shared" si="53"/>
        <v>0</v>
      </c>
      <c r="G355" s="51"/>
      <c r="H355" s="49"/>
      <c r="I355" s="49"/>
      <c r="J355" s="49"/>
      <c r="K355" s="52" t="str">
        <f t="shared" si="107"/>
        <v>0</v>
      </c>
      <c r="L355" s="51"/>
      <c r="M355" s="53"/>
      <c r="N355" s="54">
        <f t="shared" si="110"/>
        <v>0</v>
      </c>
      <c r="O355" s="55">
        <f t="shared" si="111"/>
        <v>0</v>
      </c>
      <c r="P355" s="56">
        <f t="shared" si="7"/>
        <v>0</v>
      </c>
      <c r="Q355" s="54">
        <f t="shared" si="112"/>
        <v>0</v>
      </c>
      <c r="R355" s="54">
        <f t="shared" si="113"/>
        <v>0</v>
      </c>
      <c r="S355" s="57">
        <f t="shared" si="8"/>
        <v>0</v>
      </c>
      <c r="T355" s="44"/>
    </row>
    <row r="356" ht="15.75" customHeight="1" outlineLevel="1">
      <c r="A356" s="44"/>
      <c r="B356" s="45"/>
      <c r="C356" s="47">
        <f t="shared" si="114"/>
        <v>45630</v>
      </c>
      <c r="D356" s="48"/>
      <c r="E356" s="49"/>
      <c r="F356" s="50" t="str">
        <f t="shared" si="53"/>
        <v>0</v>
      </c>
      <c r="G356" s="51"/>
      <c r="H356" s="49"/>
      <c r="I356" s="49"/>
      <c r="J356" s="49"/>
      <c r="K356" s="52" t="str">
        <f t="shared" si="107"/>
        <v>0</v>
      </c>
      <c r="L356" s="51"/>
      <c r="M356" s="53"/>
      <c r="N356" s="54">
        <f t="shared" si="110"/>
        <v>0</v>
      </c>
      <c r="O356" s="55">
        <f t="shared" si="111"/>
        <v>0</v>
      </c>
      <c r="P356" s="56">
        <f t="shared" si="7"/>
        <v>0</v>
      </c>
      <c r="Q356" s="54">
        <f t="shared" si="112"/>
        <v>0</v>
      </c>
      <c r="R356" s="54">
        <f t="shared" si="113"/>
        <v>0</v>
      </c>
      <c r="S356" s="57">
        <f t="shared" si="8"/>
        <v>0</v>
      </c>
      <c r="T356" s="44"/>
    </row>
    <row r="357" ht="15.75" customHeight="1" outlineLevel="1">
      <c r="A357" s="44"/>
      <c r="B357" s="45"/>
      <c r="C357" s="47">
        <f t="shared" si="114"/>
        <v>45631</v>
      </c>
      <c r="D357" s="48"/>
      <c r="E357" s="49"/>
      <c r="F357" s="50" t="str">
        <f t="shared" si="53"/>
        <v>0</v>
      </c>
      <c r="G357" s="51"/>
      <c r="H357" s="49"/>
      <c r="I357" s="49"/>
      <c r="J357" s="49"/>
      <c r="K357" s="52" t="str">
        <f t="shared" si="107"/>
        <v>0</v>
      </c>
      <c r="L357" s="51"/>
      <c r="M357" s="53"/>
      <c r="N357" s="54">
        <f t="shared" si="110"/>
        <v>0</v>
      </c>
      <c r="O357" s="55">
        <f t="shared" si="111"/>
        <v>0</v>
      </c>
      <c r="P357" s="56">
        <f t="shared" si="7"/>
        <v>0</v>
      </c>
      <c r="Q357" s="54">
        <f t="shared" si="112"/>
        <v>0</v>
      </c>
      <c r="R357" s="54">
        <f t="shared" si="113"/>
        <v>0</v>
      </c>
      <c r="S357" s="57">
        <f t="shared" si="8"/>
        <v>0</v>
      </c>
      <c r="T357" s="44"/>
    </row>
    <row r="358" ht="15.75" customHeight="1" outlineLevel="1">
      <c r="A358" s="44"/>
      <c r="B358" s="45"/>
      <c r="C358" s="47">
        <f t="shared" si="114"/>
        <v>45632</v>
      </c>
      <c r="D358" s="48"/>
      <c r="E358" s="49"/>
      <c r="F358" s="50" t="str">
        <f t="shared" si="53"/>
        <v>0</v>
      </c>
      <c r="G358" s="51"/>
      <c r="H358" s="49"/>
      <c r="I358" s="49"/>
      <c r="J358" s="49"/>
      <c r="K358" s="52" t="str">
        <f t="shared" si="107"/>
        <v>0</v>
      </c>
      <c r="L358" s="51"/>
      <c r="M358" s="53"/>
      <c r="N358" s="54">
        <f t="shared" si="110"/>
        <v>0</v>
      </c>
      <c r="O358" s="55">
        <f t="shared" si="111"/>
        <v>0</v>
      </c>
      <c r="P358" s="56">
        <f t="shared" si="7"/>
        <v>0</v>
      </c>
      <c r="Q358" s="54">
        <f t="shared" si="112"/>
        <v>0</v>
      </c>
      <c r="R358" s="54">
        <f t="shared" si="113"/>
        <v>0</v>
      </c>
      <c r="S358" s="57">
        <f t="shared" si="8"/>
        <v>0</v>
      </c>
      <c r="T358" s="44"/>
    </row>
    <row r="359" ht="15.75" customHeight="1" outlineLevel="1">
      <c r="A359" s="44"/>
      <c r="B359" s="45"/>
      <c r="C359" s="47">
        <f t="shared" si="114"/>
        <v>45633</v>
      </c>
      <c r="D359" s="48"/>
      <c r="E359" s="49"/>
      <c r="F359" s="50" t="str">
        <f t="shared" si="53"/>
        <v>0</v>
      </c>
      <c r="G359" s="51"/>
      <c r="H359" s="49"/>
      <c r="I359" s="49"/>
      <c r="J359" s="49"/>
      <c r="K359" s="52" t="str">
        <f t="shared" si="107"/>
        <v>0</v>
      </c>
      <c r="L359" s="51"/>
      <c r="M359" s="53"/>
      <c r="N359" s="54">
        <f t="shared" si="110"/>
        <v>0</v>
      </c>
      <c r="O359" s="55">
        <f t="shared" si="111"/>
        <v>0</v>
      </c>
      <c r="P359" s="56">
        <f t="shared" si="7"/>
        <v>0</v>
      </c>
      <c r="Q359" s="54">
        <f t="shared" si="112"/>
        <v>0</v>
      </c>
      <c r="R359" s="54">
        <f t="shared" si="113"/>
        <v>0</v>
      </c>
      <c r="S359" s="57">
        <f t="shared" si="8"/>
        <v>0</v>
      </c>
      <c r="T359" s="44"/>
    </row>
    <row r="360" ht="15.75" customHeight="1" outlineLevel="1">
      <c r="A360" s="44"/>
      <c r="B360" s="45"/>
      <c r="C360" s="47">
        <f t="shared" si="114"/>
        <v>45634</v>
      </c>
      <c r="D360" s="48"/>
      <c r="E360" s="49"/>
      <c r="F360" s="50" t="str">
        <f t="shared" si="53"/>
        <v>0</v>
      </c>
      <c r="G360" s="51"/>
      <c r="H360" s="49"/>
      <c r="I360" s="49"/>
      <c r="J360" s="49"/>
      <c r="K360" s="52" t="str">
        <f t="shared" si="107"/>
        <v>0</v>
      </c>
      <c r="L360" s="51"/>
      <c r="M360" s="53"/>
      <c r="N360" s="54">
        <f t="shared" si="110"/>
        <v>0</v>
      </c>
      <c r="O360" s="55">
        <f t="shared" si="111"/>
        <v>0</v>
      </c>
      <c r="P360" s="56">
        <f t="shared" si="7"/>
        <v>0</v>
      </c>
      <c r="Q360" s="54">
        <f t="shared" si="112"/>
        <v>0</v>
      </c>
      <c r="R360" s="54">
        <f t="shared" si="113"/>
        <v>0</v>
      </c>
      <c r="S360" s="57">
        <f t="shared" si="8"/>
        <v>0</v>
      </c>
      <c r="T360" s="44"/>
    </row>
    <row r="361" ht="15.75" customHeight="1" outlineLevel="1">
      <c r="A361" s="44"/>
      <c r="B361" s="45"/>
      <c r="C361" s="47">
        <f t="shared" si="114"/>
        <v>45635</v>
      </c>
      <c r="D361" s="48"/>
      <c r="E361" s="49"/>
      <c r="F361" s="50" t="str">
        <f t="shared" si="53"/>
        <v>0</v>
      </c>
      <c r="G361" s="51"/>
      <c r="H361" s="49"/>
      <c r="I361" s="49"/>
      <c r="J361" s="49"/>
      <c r="K361" s="52" t="str">
        <f t="shared" si="107"/>
        <v>0</v>
      </c>
      <c r="L361" s="51"/>
      <c r="M361" s="53"/>
      <c r="N361" s="54">
        <f t="shared" si="110"/>
        <v>0</v>
      </c>
      <c r="O361" s="55">
        <f t="shared" si="111"/>
        <v>0</v>
      </c>
      <c r="P361" s="56">
        <f t="shared" si="7"/>
        <v>0</v>
      </c>
      <c r="Q361" s="54">
        <f t="shared" si="112"/>
        <v>0</v>
      </c>
      <c r="R361" s="54">
        <f t="shared" si="113"/>
        <v>0</v>
      </c>
      <c r="S361" s="57">
        <f t="shared" si="8"/>
        <v>0</v>
      </c>
      <c r="T361" s="44"/>
    </row>
    <row r="362" ht="15.75" customHeight="1" outlineLevel="1">
      <c r="A362" s="44"/>
      <c r="B362" s="45"/>
      <c r="C362" s="47">
        <f t="shared" si="114"/>
        <v>45636</v>
      </c>
      <c r="D362" s="48"/>
      <c r="E362" s="49"/>
      <c r="F362" s="50" t="str">
        <f t="shared" si="53"/>
        <v>0</v>
      </c>
      <c r="G362" s="51"/>
      <c r="H362" s="49"/>
      <c r="I362" s="49"/>
      <c r="J362" s="49"/>
      <c r="K362" s="52" t="str">
        <f t="shared" si="107"/>
        <v>0</v>
      </c>
      <c r="L362" s="51"/>
      <c r="M362" s="53"/>
      <c r="N362" s="54">
        <f t="shared" si="110"/>
        <v>0</v>
      </c>
      <c r="O362" s="55">
        <f t="shared" si="111"/>
        <v>0</v>
      </c>
      <c r="P362" s="56">
        <f t="shared" si="7"/>
        <v>0</v>
      </c>
      <c r="Q362" s="54">
        <f t="shared" si="112"/>
        <v>0</v>
      </c>
      <c r="R362" s="54">
        <f t="shared" si="113"/>
        <v>0</v>
      </c>
      <c r="S362" s="57">
        <f t="shared" si="8"/>
        <v>0</v>
      </c>
      <c r="T362" s="44"/>
    </row>
    <row r="363" ht="15.75" customHeight="1" outlineLevel="1">
      <c r="A363" s="44"/>
      <c r="B363" s="45"/>
      <c r="C363" s="47">
        <f t="shared" si="114"/>
        <v>45637</v>
      </c>
      <c r="D363" s="48"/>
      <c r="E363" s="49"/>
      <c r="F363" s="50" t="str">
        <f t="shared" si="53"/>
        <v>0</v>
      </c>
      <c r="G363" s="51"/>
      <c r="H363" s="49"/>
      <c r="I363" s="49"/>
      <c r="J363" s="49"/>
      <c r="K363" s="52" t="str">
        <f t="shared" si="107"/>
        <v>0</v>
      </c>
      <c r="L363" s="51"/>
      <c r="M363" s="53"/>
      <c r="N363" s="54">
        <f t="shared" si="110"/>
        <v>0</v>
      </c>
      <c r="O363" s="55">
        <f t="shared" si="111"/>
        <v>0</v>
      </c>
      <c r="P363" s="56">
        <f t="shared" si="7"/>
        <v>0</v>
      </c>
      <c r="Q363" s="54">
        <f t="shared" si="112"/>
        <v>0</v>
      </c>
      <c r="R363" s="54">
        <f t="shared" si="113"/>
        <v>0</v>
      </c>
      <c r="S363" s="57">
        <f t="shared" si="8"/>
        <v>0</v>
      </c>
      <c r="T363" s="44"/>
    </row>
    <row r="364" ht="15.75" customHeight="1" outlineLevel="1">
      <c r="A364" s="44"/>
      <c r="B364" s="45"/>
      <c r="C364" s="47">
        <f t="shared" si="114"/>
        <v>45638</v>
      </c>
      <c r="D364" s="48"/>
      <c r="E364" s="49"/>
      <c r="F364" s="50" t="str">
        <f t="shared" si="53"/>
        <v>0</v>
      </c>
      <c r="G364" s="51"/>
      <c r="H364" s="49"/>
      <c r="I364" s="49"/>
      <c r="J364" s="49"/>
      <c r="K364" s="52" t="str">
        <f t="shared" si="107"/>
        <v>0</v>
      </c>
      <c r="L364" s="51"/>
      <c r="M364" s="53"/>
      <c r="N364" s="54">
        <f t="shared" si="110"/>
        <v>0</v>
      </c>
      <c r="O364" s="55">
        <f t="shared" si="111"/>
        <v>0</v>
      </c>
      <c r="P364" s="56">
        <f t="shared" si="7"/>
        <v>0</v>
      </c>
      <c r="Q364" s="54">
        <f t="shared" si="112"/>
        <v>0</v>
      </c>
      <c r="R364" s="54">
        <f t="shared" si="113"/>
        <v>0</v>
      </c>
      <c r="S364" s="57">
        <f t="shared" si="8"/>
        <v>0</v>
      </c>
      <c r="T364" s="44"/>
    </row>
    <row r="365" ht="15.75" customHeight="1" outlineLevel="1">
      <c r="A365" s="44"/>
      <c r="B365" s="45"/>
      <c r="C365" s="47">
        <f t="shared" si="114"/>
        <v>45639</v>
      </c>
      <c r="D365" s="48"/>
      <c r="E365" s="49"/>
      <c r="F365" s="50" t="str">
        <f t="shared" si="53"/>
        <v>0</v>
      </c>
      <c r="G365" s="51"/>
      <c r="H365" s="49"/>
      <c r="I365" s="49"/>
      <c r="J365" s="49"/>
      <c r="K365" s="52" t="str">
        <f t="shared" si="107"/>
        <v>0</v>
      </c>
      <c r="L365" s="51"/>
      <c r="M365" s="53"/>
      <c r="N365" s="54">
        <f t="shared" si="110"/>
        <v>0</v>
      </c>
      <c r="O365" s="55">
        <f t="shared" si="111"/>
        <v>0</v>
      </c>
      <c r="P365" s="56">
        <f t="shared" si="7"/>
        <v>0</v>
      </c>
      <c r="Q365" s="54">
        <f t="shared" si="112"/>
        <v>0</v>
      </c>
      <c r="R365" s="54">
        <f t="shared" si="113"/>
        <v>0</v>
      </c>
      <c r="S365" s="57">
        <f t="shared" si="8"/>
        <v>0</v>
      </c>
      <c r="T365" s="44"/>
    </row>
    <row r="366" ht="15.75" customHeight="1" outlineLevel="1">
      <c r="A366" s="44"/>
      <c r="B366" s="45"/>
      <c r="C366" s="47">
        <f t="shared" si="114"/>
        <v>45640</v>
      </c>
      <c r="D366" s="48"/>
      <c r="E366" s="49"/>
      <c r="F366" s="50" t="str">
        <f t="shared" si="53"/>
        <v>0</v>
      </c>
      <c r="G366" s="51"/>
      <c r="H366" s="49"/>
      <c r="I366" s="49"/>
      <c r="J366" s="49"/>
      <c r="K366" s="52" t="str">
        <f t="shared" si="107"/>
        <v>0</v>
      </c>
      <c r="L366" s="51"/>
      <c r="M366" s="53"/>
      <c r="N366" s="54">
        <f t="shared" si="110"/>
        <v>0</v>
      </c>
      <c r="O366" s="55">
        <f t="shared" si="111"/>
        <v>0</v>
      </c>
      <c r="P366" s="56">
        <f t="shared" si="7"/>
        <v>0</v>
      </c>
      <c r="Q366" s="54">
        <f t="shared" si="112"/>
        <v>0</v>
      </c>
      <c r="R366" s="54">
        <f t="shared" si="113"/>
        <v>0</v>
      </c>
      <c r="S366" s="57">
        <f t="shared" si="8"/>
        <v>0</v>
      </c>
      <c r="T366" s="44"/>
    </row>
    <row r="367" ht="15.75" customHeight="1" outlineLevel="1">
      <c r="A367" s="44"/>
      <c r="B367" s="45"/>
      <c r="C367" s="47">
        <f t="shared" si="114"/>
        <v>45641</v>
      </c>
      <c r="D367" s="48"/>
      <c r="E367" s="49"/>
      <c r="F367" s="50" t="str">
        <f t="shared" si="53"/>
        <v>0</v>
      </c>
      <c r="G367" s="51"/>
      <c r="H367" s="49"/>
      <c r="I367" s="49"/>
      <c r="J367" s="49"/>
      <c r="K367" s="52" t="str">
        <f t="shared" si="107"/>
        <v>0</v>
      </c>
      <c r="L367" s="51"/>
      <c r="M367" s="53"/>
      <c r="N367" s="54">
        <f t="shared" si="110"/>
        <v>0</v>
      </c>
      <c r="O367" s="55">
        <f t="shared" si="111"/>
        <v>0</v>
      </c>
      <c r="P367" s="56">
        <f t="shared" si="7"/>
        <v>0</v>
      </c>
      <c r="Q367" s="54">
        <f t="shared" si="112"/>
        <v>0</v>
      </c>
      <c r="R367" s="54">
        <f t="shared" si="113"/>
        <v>0</v>
      </c>
      <c r="S367" s="57">
        <f t="shared" si="8"/>
        <v>0</v>
      </c>
      <c r="T367" s="44"/>
    </row>
    <row r="368" ht="15.75" customHeight="1" outlineLevel="1">
      <c r="A368" s="44"/>
      <c r="B368" s="45"/>
      <c r="C368" s="47">
        <f t="shared" si="114"/>
        <v>45642</v>
      </c>
      <c r="D368" s="48"/>
      <c r="E368" s="49"/>
      <c r="F368" s="50" t="str">
        <f t="shared" si="53"/>
        <v>0</v>
      </c>
      <c r="G368" s="51"/>
      <c r="H368" s="49"/>
      <c r="I368" s="49"/>
      <c r="J368" s="49"/>
      <c r="K368" s="52" t="str">
        <f t="shared" si="107"/>
        <v>0</v>
      </c>
      <c r="L368" s="51"/>
      <c r="M368" s="53"/>
      <c r="N368" s="54">
        <f t="shared" si="110"/>
        <v>0</v>
      </c>
      <c r="O368" s="55">
        <f t="shared" si="111"/>
        <v>0</v>
      </c>
      <c r="P368" s="56">
        <f t="shared" si="7"/>
        <v>0</v>
      </c>
      <c r="Q368" s="54">
        <f t="shared" si="112"/>
        <v>0</v>
      </c>
      <c r="R368" s="54">
        <f t="shared" si="113"/>
        <v>0</v>
      </c>
      <c r="S368" s="57">
        <f t="shared" si="8"/>
        <v>0</v>
      </c>
      <c r="T368" s="44"/>
    </row>
    <row r="369" ht="15.75" customHeight="1" outlineLevel="1">
      <c r="A369" s="44"/>
      <c r="B369" s="45"/>
      <c r="C369" s="47">
        <f t="shared" si="114"/>
        <v>45643</v>
      </c>
      <c r="D369" s="48"/>
      <c r="E369" s="49"/>
      <c r="F369" s="50" t="str">
        <f t="shared" si="53"/>
        <v>0</v>
      </c>
      <c r="G369" s="51"/>
      <c r="H369" s="49"/>
      <c r="I369" s="49"/>
      <c r="J369" s="49"/>
      <c r="K369" s="52" t="str">
        <f t="shared" si="107"/>
        <v>0</v>
      </c>
      <c r="L369" s="51"/>
      <c r="M369" s="53"/>
      <c r="N369" s="54">
        <f t="shared" si="110"/>
        <v>0</v>
      </c>
      <c r="O369" s="55">
        <f t="shared" si="111"/>
        <v>0</v>
      </c>
      <c r="P369" s="56">
        <f t="shared" si="7"/>
        <v>0</v>
      </c>
      <c r="Q369" s="54">
        <f t="shared" si="112"/>
        <v>0</v>
      </c>
      <c r="R369" s="54">
        <f t="shared" si="113"/>
        <v>0</v>
      </c>
      <c r="S369" s="57">
        <f t="shared" si="8"/>
        <v>0</v>
      </c>
      <c r="T369" s="44"/>
    </row>
    <row r="370" ht="15.75" customHeight="1" outlineLevel="1">
      <c r="A370" s="44"/>
      <c r="B370" s="45"/>
      <c r="C370" s="47">
        <f t="shared" si="114"/>
        <v>45644</v>
      </c>
      <c r="D370" s="48"/>
      <c r="E370" s="49"/>
      <c r="F370" s="50" t="str">
        <f t="shared" si="53"/>
        <v>0</v>
      </c>
      <c r="G370" s="51"/>
      <c r="H370" s="49"/>
      <c r="I370" s="49"/>
      <c r="J370" s="49"/>
      <c r="K370" s="52" t="str">
        <f t="shared" si="107"/>
        <v>0</v>
      </c>
      <c r="L370" s="51"/>
      <c r="M370" s="53"/>
      <c r="N370" s="54">
        <f t="shared" si="110"/>
        <v>0</v>
      </c>
      <c r="O370" s="55">
        <f t="shared" si="111"/>
        <v>0</v>
      </c>
      <c r="P370" s="56">
        <f t="shared" si="7"/>
        <v>0</v>
      </c>
      <c r="Q370" s="54">
        <f t="shared" si="112"/>
        <v>0</v>
      </c>
      <c r="R370" s="54">
        <f t="shared" si="113"/>
        <v>0</v>
      </c>
      <c r="S370" s="57">
        <f t="shared" si="8"/>
        <v>0</v>
      </c>
      <c r="T370" s="44"/>
    </row>
    <row r="371" ht="15.75" customHeight="1" outlineLevel="1">
      <c r="A371" s="44"/>
      <c r="B371" s="45"/>
      <c r="C371" s="47">
        <f t="shared" si="114"/>
        <v>45645</v>
      </c>
      <c r="D371" s="48"/>
      <c r="E371" s="49"/>
      <c r="F371" s="50" t="str">
        <f t="shared" si="53"/>
        <v>0</v>
      </c>
      <c r="G371" s="51"/>
      <c r="H371" s="49"/>
      <c r="I371" s="49"/>
      <c r="J371" s="49"/>
      <c r="K371" s="52" t="str">
        <f t="shared" si="107"/>
        <v>0</v>
      </c>
      <c r="L371" s="51"/>
      <c r="M371" s="53"/>
      <c r="N371" s="54">
        <f t="shared" si="110"/>
        <v>0</v>
      </c>
      <c r="O371" s="55">
        <f t="shared" si="111"/>
        <v>0</v>
      </c>
      <c r="P371" s="56">
        <f t="shared" si="7"/>
        <v>0</v>
      </c>
      <c r="Q371" s="54">
        <f t="shared" si="112"/>
        <v>0</v>
      </c>
      <c r="R371" s="54">
        <f t="shared" si="113"/>
        <v>0</v>
      </c>
      <c r="S371" s="57">
        <f t="shared" si="8"/>
        <v>0</v>
      </c>
      <c r="T371" s="44"/>
    </row>
    <row r="372" ht="15.75" customHeight="1" outlineLevel="1">
      <c r="A372" s="44"/>
      <c r="B372" s="45"/>
      <c r="C372" s="47">
        <f t="shared" si="114"/>
        <v>45646</v>
      </c>
      <c r="D372" s="48"/>
      <c r="E372" s="49"/>
      <c r="F372" s="50" t="str">
        <f t="shared" si="53"/>
        <v>0</v>
      </c>
      <c r="G372" s="51"/>
      <c r="H372" s="49"/>
      <c r="I372" s="49"/>
      <c r="J372" s="49"/>
      <c r="K372" s="52" t="str">
        <f t="shared" si="107"/>
        <v>0</v>
      </c>
      <c r="L372" s="51"/>
      <c r="M372" s="53"/>
      <c r="N372" s="54">
        <f t="shared" si="110"/>
        <v>0</v>
      </c>
      <c r="O372" s="55">
        <f t="shared" si="111"/>
        <v>0</v>
      </c>
      <c r="P372" s="56">
        <f t="shared" si="7"/>
        <v>0</v>
      </c>
      <c r="Q372" s="54">
        <f t="shared" si="112"/>
        <v>0</v>
      </c>
      <c r="R372" s="54">
        <f t="shared" si="113"/>
        <v>0</v>
      </c>
      <c r="S372" s="57">
        <f t="shared" si="8"/>
        <v>0</v>
      </c>
      <c r="T372" s="44"/>
    </row>
    <row r="373" ht="15.75" customHeight="1" outlineLevel="1">
      <c r="A373" s="44"/>
      <c r="B373" s="45"/>
      <c r="C373" s="47">
        <f t="shared" si="114"/>
        <v>45647</v>
      </c>
      <c r="D373" s="48"/>
      <c r="E373" s="49"/>
      <c r="F373" s="50" t="str">
        <f t="shared" si="53"/>
        <v>0</v>
      </c>
      <c r="G373" s="51"/>
      <c r="H373" s="49"/>
      <c r="I373" s="49"/>
      <c r="J373" s="49"/>
      <c r="K373" s="52" t="str">
        <f t="shared" si="107"/>
        <v>0</v>
      </c>
      <c r="L373" s="51"/>
      <c r="M373" s="53"/>
      <c r="N373" s="54">
        <f t="shared" si="110"/>
        <v>0</v>
      </c>
      <c r="O373" s="55">
        <f t="shared" si="111"/>
        <v>0</v>
      </c>
      <c r="P373" s="56">
        <f t="shared" si="7"/>
        <v>0</v>
      </c>
      <c r="Q373" s="54">
        <f t="shared" si="112"/>
        <v>0</v>
      </c>
      <c r="R373" s="54">
        <f t="shared" si="113"/>
        <v>0</v>
      </c>
      <c r="S373" s="57">
        <f t="shared" si="8"/>
        <v>0</v>
      </c>
      <c r="T373" s="44"/>
    </row>
    <row r="374" ht="15.75" customHeight="1" outlineLevel="1">
      <c r="A374" s="44"/>
      <c r="B374" s="45"/>
      <c r="C374" s="47">
        <f t="shared" si="114"/>
        <v>45648</v>
      </c>
      <c r="D374" s="48"/>
      <c r="E374" s="49"/>
      <c r="F374" s="50" t="str">
        <f t="shared" si="53"/>
        <v>0</v>
      </c>
      <c r="G374" s="51"/>
      <c r="H374" s="49"/>
      <c r="I374" s="49"/>
      <c r="J374" s="49"/>
      <c r="K374" s="52" t="str">
        <f t="shared" si="107"/>
        <v>0</v>
      </c>
      <c r="L374" s="51"/>
      <c r="M374" s="53"/>
      <c r="N374" s="54">
        <f t="shared" si="110"/>
        <v>0</v>
      </c>
      <c r="O374" s="55">
        <f t="shared" si="111"/>
        <v>0</v>
      </c>
      <c r="P374" s="56">
        <f t="shared" si="7"/>
        <v>0</v>
      </c>
      <c r="Q374" s="54">
        <f t="shared" si="112"/>
        <v>0</v>
      </c>
      <c r="R374" s="54">
        <f t="shared" si="113"/>
        <v>0</v>
      </c>
      <c r="S374" s="57">
        <f t="shared" si="8"/>
        <v>0</v>
      </c>
      <c r="T374" s="44"/>
    </row>
    <row r="375" ht="15.75" customHeight="1" outlineLevel="1">
      <c r="A375" s="44"/>
      <c r="B375" s="45"/>
      <c r="C375" s="47">
        <f t="shared" si="114"/>
        <v>45649</v>
      </c>
      <c r="D375" s="48"/>
      <c r="E375" s="49"/>
      <c r="F375" s="50" t="str">
        <f t="shared" si="53"/>
        <v>0</v>
      </c>
      <c r="G375" s="51"/>
      <c r="H375" s="49"/>
      <c r="I375" s="49"/>
      <c r="J375" s="49"/>
      <c r="K375" s="52" t="str">
        <f t="shared" si="107"/>
        <v>0</v>
      </c>
      <c r="L375" s="51"/>
      <c r="M375" s="53"/>
      <c r="N375" s="54">
        <f t="shared" si="110"/>
        <v>0</v>
      </c>
      <c r="O375" s="55">
        <f t="shared" si="111"/>
        <v>0</v>
      </c>
      <c r="P375" s="56">
        <f t="shared" si="7"/>
        <v>0</v>
      </c>
      <c r="Q375" s="54">
        <f t="shared" si="112"/>
        <v>0</v>
      </c>
      <c r="R375" s="54">
        <f t="shared" si="113"/>
        <v>0</v>
      </c>
      <c r="S375" s="57">
        <f t="shared" si="8"/>
        <v>0</v>
      </c>
      <c r="T375" s="44"/>
    </row>
    <row r="376" ht="15.75" customHeight="1" outlineLevel="1">
      <c r="A376" s="44"/>
      <c r="B376" s="45"/>
      <c r="C376" s="47">
        <f t="shared" si="114"/>
        <v>45650</v>
      </c>
      <c r="D376" s="48"/>
      <c r="E376" s="49"/>
      <c r="F376" s="50" t="str">
        <f t="shared" si="53"/>
        <v>0</v>
      </c>
      <c r="G376" s="51"/>
      <c r="H376" s="49"/>
      <c r="I376" s="49"/>
      <c r="J376" s="49"/>
      <c r="K376" s="52" t="str">
        <f t="shared" si="107"/>
        <v>0</v>
      </c>
      <c r="L376" s="51"/>
      <c r="M376" s="53"/>
      <c r="N376" s="54">
        <f t="shared" si="110"/>
        <v>0</v>
      </c>
      <c r="O376" s="55">
        <f t="shared" si="111"/>
        <v>0</v>
      </c>
      <c r="P376" s="56">
        <f t="shared" si="7"/>
        <v>0</v>
      </c>
      <c r="Q376" s="54">
        <f t="shared" si="112"/>
        <v>0</v>
      </c>
      <c r="R376" s="54">
        <f t="shared" si="113"/>
        <v>0</v>
      </c>
      <c r="S376" s="57">
        <f t="shared" si="8"/>
        <v>0</v>
      </c>
      <c r="T376" s="44"/>
    </row>
    <row r="377" ht="15.75" customHeight="1" outlineLevel="1">
      <c r="A377" s="44"/>
      <c r="B377" s="45"/>
      <c r="C377" s="47">
        <f t="shared" si="114"/>
        <v>45651</v>
      </c>
      <c r="D377" s="48"/>
      <c r="E377" s="49"/>
      <c r="F377" s="50" t="str">
        <f t="shared" si="53"/>
        <v>0</v>
      </c>
      <c r="G377" s="51"/>
      <c r="H377" s="49"/>
      <c r="I377" s="49"/>
      <c r="J377" s="49"/>
      <c r="K377" s="52" t="str">
        <f t="shared" si="107"/>
        <v>0</v>
      </c>
      <c r="L377" s="51"/>
      <c r="M377" s="53"/>
      <c r="N377" s="54">
        <f t="shared" si="110"/>
        <v>0</v>
      </c>
      <c r="O377" s="55">
        <f t="shared" si="111"/>
        <v>0</v>
      </c>
      <c r="P377" s="56">
        <f t="shared" si="7"/>
        <v>0</v>
      </c>
      <c r="Q377" s="54">
        <f t="shared" si="112"/>
        <v>0</v>
      </c>
      <c r="R377" s="54">
        <f t="shared" si="113"/>
        <v>0</v>
      </c>
      <c r="S377" s="57">
        <f t="shared" si="8"/>
        <v>0</v>
      </c>
      <c r="T377" s="44"/>
    </row>
    <row r="378" ht="15.75" customHeight="1" outlineLevel="1">
      <c r="A378" s="44"/>
      <c r="B378" s="45"/>
      <c r="C378" s="47">
        <f t="shared" si="114"/>
        <v>45652</v>
      </c>
      <c r="D378" s="48"/>
      <c r="E378" s="49"/>
      <c r="F378" s="50" t="str">
        <f t="shared" si="53"/>
        <v>0</v>
      </c>
      <c r="G378" s="51"/>
      <c r="H378" s="49"/>
      <c r="I378" s="49"/>
      <c r="J378" s="49"/>
      <c r="K378" s="52" t="str">
        <f t="shared" si="107"/>
        <v>0</v>
      </c>
      <c r="L378" s="51"/>
      <c r="M378" s="53"/>
      <c r="N378" s="54">
        <f t="shared" si="110"/>
        <v>0</v>
      </c>
      <c r="O378" s="55">
        <f t="shared" si="111"/>
        <v>0</v>
      </c>
      <c r="P378" s="56">
        <f t="shared" si="7"/>
        <v>0</v>
      </c>
      <c r="Q378" s="54">
        <f t="shared" si="112"/>
        <v>0</v>
      </c>
      <c r="R378" s="54">
        <f t="shared" si="113"/>
        <v>0</v>
      </c>
      <c r="S378" s="57">
        <f t="shared" si="8"/>
        <v>0</v>
      </c>
      <c r="T378" s="44"/>
    </row>
    <row r="379" ht="15.75" customHeight="1" outlineLevel="1">
      <c r="A379" s="44"/>
      <c r="B379" s="45"/>
      <c r="C379" s="47">
        <f t="shared" si="114"/>
        <v>45653</v>
      </c>
      <c r="D379" s="48"/>
      <c r="E379" s="49"/>
      <c r="F379" s="50" t="str">
        <f t="shared" si="53"/>
        <v>0</v>
      </c>
      <c r="G379" s="51"/>
      <c r="H379" s="49"/>
      <c r="I379" s="49"/>
      <c r="J379" s="49"/>
      <c r="K379" s="52" t="str">
        <f t="shared" si="107"/>
        <v>0</v>
      </c>
      <c r="L379" s="51"/>
      <c r="M379" s="53"/>
      <c r="N379" s="54">
        <f t="shared" si="110"/>
        <v>0</v>
      </c>
      <c r="O379" s="55">
        <f t="shared" si="111"/>
        <v>0</v>
      </c>
      <c r="P379" s="56">
        <f t="shared" si="7"/>
        <v>0</v>
      </c>
      <c r="Q379" s="54">
        <f t="shared" si="112"/>
        <v>0</v>
      </c>
      <c r="R379" s="54">
        <f t="shared" si="113"/>
        <v>0</v>
      </c>
      <c r="S379" s="57">
        <f t="shared" si="8"/>
        <v>0</v>
      </c>
      <c r="T379" s="44"/>
    </row>
    <row r="380" ht="15.75" customHeight="1" outlineLevel="1">
      <c r="A380" s="44"/>
      <c r="B380" s="45"/>
      <c r="C380" s="47">
        <f t="shared" si="114"/>
        <v>45654</v>
      </c>
      <c r="D380" s="48"/>
      <c r="E380" s="49"/>
      <c r="F380" s="50" t="str">
        <f t="shared" si="53"/>
        <v>0</v>
      </c>
      <c r="G380" s="51"/>
      <c r="H380" s="49"/>
      <c r="I380" s="49"/>
      <c r="J380" s="49"/>
      <c r="K380" s="52" t="str">
        <f t="shared" si="107"/>
        <v>0</v>
      </c>
      <c r="L380" s="51"/>
      <c r="M380" s="53"/>
      <c r="N380" s="54">
        <f t="shared" si="110"/>
        <v>0</v>
      </c>
      <c r="O380" s="55">
        <f t="shared" si="111"/>
        <v>0</v>
      </c>
      <c r="P380" s="56">
        <f t="shared" si="7"/>
        <v>0</v>
      </c>
      <c r="Q380" s="54">
        <f t="shared" si="112"/>
        <v>0</v>
      </c>
      <c r="R380" s="54">
        <f t="shared" si="113"/>
        <v>0</v>
      </c>
      <c r="S380" s="57">
        <f t="shared" si="8"/>
        <v>0</v>
      </c>
      <c r="T380" s="44"/>
    </row>
    <row r="381" ht="15.75" customHeight="1" outlineLevel="1">
      <c r="A381" s="44"/>
      <c r="B381" s="45"/>
      <c r="C381" s="47">
        <f t="shared" si="114"/>
        <v>45655</v>
      </c>
      <c r="D381" s="48"/>
      <c r="E381" s="49"/>
      <c r="F381" s="50" t="str">
        <f t="shared" si="53"/>
        <v>0</v>
      </c>
      <c r="G381" s="51"/>
      <c r="H381" s="49"/>
      <c r="I381" s="49"/>
      <c r="J381" s="49"/>
      <c r="K381" s="52" t="str">
        <f t="shared" si="107"/>
        <v>0</v>
      </c>
      <c r="L381" s="51"/>
      <c r="M381" s="53"/>
      <c r="N381" s="54">
        <f t="shared" si="110"/>
        <v>0</v>
      </c>
      <c r="O381" s="55">
        <f t="shared" si="111"/>
        <v>0</v>
      </c>
      <c r="P381" s="56">
        <f t="shared" si="7"/>
        <v>0</v>
      </c>
      <c r="Q381" s="54">
        <f t="shared" si="112"/>
        <v>0</v>
      </c>
      <c r="R381" s="54">
        <f t="shared" si="113"/>
        <v>0</v>
      </c>
      <c r="S381" s="57">
        <f t="shared" si="8"/>
        <v>0</v>
      </c>
      <c r="T381" s="44"/>
    </row>
    <row r="382" ht="15.75" customHeight="1" outlineLevel="1">
      <c r="A382" s="44"/>
      <c r="B382" s="45"/>
      <c r="C382" s="47">
        <f t="shared" si="114"/>
        <v>45656</v>
      </c>
      <c r="D382" s="48"/>
      <c r="E382" s="49"/>
      <c r="F382" s="50" t="str">
        <f t="shared" si="53"/>
        <v>0</v>
      </c>
      <c r="G382" s="51"/>
      <c r="H382" s="49"/>
      <c r="I382" s="49"/>
      <c r="J382" s="49"/>
      <c r="K382" s="52" t="str">
        <f t="shared" si="107"/>
        <v>0</v>
      </c>
      <c r="L382" s="51"/>
      <c r="M382" s="53"/>
      <c r="N382" s="54">
        <f t="shared" si="110"/>
        <v>0</v>
      </c>
      <c r="O382" s="55">
        <f t="shared" si="111"/>
        <v>0</v>
      </c>
      <c r="P382" s="56">
        <f t="shared" si="7"/>
        <v>0</v>
      </c>
      <c r="Q382" s="54">
        <f t="shared" si="112"/>
        <v>0</v>
      </c>
      <c r="R382" s="54">
        <f t="shared" si="113"/>
        <v>0</v>
      </c>
      <c r="S382" s="57">
        <f t="shared" si="8"/>
        <v>0</v>
      </c>
      <c r="T382" s="44"/>
    </row>
    <row r="383" ht="15.75" customHeight="1" outlineLevel="1">
      <c r="A383" s="44"/>
      <c r="B383" s="45"/>
      <c r="C383" s="47">
        <f t="shared" si="114"/>
        <v>45657</v>
      </c>
      <c r="D383" s="48"/>
      <c r="E383" s="49"/>
      <c r="F383" s="50" t="str">
        <f t="shared" si="53"/>
        <v>0</v>
      </c>
      <c r="G383" s="51"/>
      <c r="H383" s="49"/>
      <c r="I383" s="49"/>
      <c r="J383" s="49"/>
      <c r="K383" s="52" t="str">
        <f t="shared" si="107"/>
        <v>0</v>
      </c>
      <c r="L383" s="51"/>
      <c r="M383" s="53"/>
      <c r="N383" s="54">
        <f t="shared" si="110"/>
        <v>0</v>
      </c>
      <c r="O383" s="55">
        <f t="shared" si="111"/>
        <v>0</v>
      </c>
      <c r="P383" s="56">
        <f t="shared" si="7"/>
        <v>0</v>
      </c>
      <c r="Q383" s="54">
        <f t="shared" si="112"/>
        <v>0</v>
      </c>
      <c r="R383" s="54">
        <f t="shared" si="113"/>
        <v>0</v>
      </c>
      <c r="S383" s="57">
        <f t="shared" si="8"/>
        <v>0</v>
      </c>
      <c r="T383" s="44"/>
    </row>
    <row r="384" ht="15.75" customHeight="1" outlineLevel="1">
      <c r="A384" s="44"/>
      <c r="B384" s="45"/>
      <c r="C384" s="58"/>
      <c r="D384" s="59"/>
      <c r="E384" s="60"/>
      <c r="F384" s="61"/>
      <c r="G384" s="62"/>
      <c r="H384" s="60"/>
      <c r="I384" s="60"/>
      <c r="J384" s="60"/>
      <c r="K384" s="63"/>
      <c r="L384" s="62"/>
      <c r="M384" s="64"/>
      <c r="N384" s="65"/>
      <c r="O384" s="66"/>
      <c r="P384" s="67"/>
      <c r="Q384" s="65"/>
      <c r="R384" s="65"/>
      <c r="S384" s="68"/>
      <c r="T384" s="44"/>
    </row>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2:H2"/>
    <mergeCell ref="I2:N2"/>
    <mergeCell ref="O2:S2"/>
    <mergeCell ref="D4:G4"/>
    <mergeCell ref="H4:M4"/>
  </mergeCells>
  <conditionalFormatting sqref="O7:P37 O39:P67 O69:P99 O353:P384">
    <cfRule type="cellIs" dxfId="0" priority="1" operator="greaterThanOrEqual">
      <formula>0</formula>
    </cfRule>
  </conditionalFormatting>
  <conditionalFormatting sqref="O7:P37 O39:P67 O69:P99 O353:P384">
    <cfRule type="cellIs" dxfId="1" priority="2" operator="lessThan">
      <formula>0</formula>
    </cfRule>
  </conditionalFormatting>
  <conditionalFormatting sqref="P7:P37 P39:P67 P69:P99 P353:P384">
    <cfRule type="notContainsBlanks" dxfId="2" priority="3">
      <formula>LEN(TRIM(P7))&gt;0</formula>
    </cfRule>
  </conditionalFormatting>
  <conditionalFormatting sqref="P7:P37 P39:P67 P69:P99 P353:P384">
    <cfRule type="cellIs" dxfId="1" priority="4" operator="lessThan">
      <formula>0</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38"/>
    <col customWidth="1" min="2" max="2" width="12.38"/>
    <col customWidth="1" min="3" max="6" width="8.63"/>
    <col customWidth="1" min="7" max="7" width="15.5"/>
    <col customWidth="1" min="8" max="8" width="6.13"/>
    <col customWidth="1" min="9" max="9" width="53.13"/>
    <col customWidth="1" min="10" max="18" width="11.5"/>
    <col customWidth="1" min="19" max="23" width="9.0"/>
    <col customWidth="1" min="24" max="24" width="3.38"/>
  </cols>
  <sheetData>
    <row r="1" ht="15.75" customHeight="1">
      <c r="A1" s="69"/>
      <c r="B1" s="69"/>
      <c r="C1" s="69"/>
      <c r="D1" s="69"/>
      <c r="E1" s="69"/>
      <c r="F1" s="69"/>
      <c r="G1" s="69"/>
      <c r="H1" s="70"/>
      <c r="I1" s="69"/>
      <c r="J1" s="71"/>
      <c r="K1" s="69"/>
      <c r="L1" s="69"/>
      <c r="M1" s="72"/>
      <c r="N1" s="69"/>
      <c r="O1" s="69"/>
      <c r="P1" s="69"/>
      <c r="Q1" s="69"/>
      <c r="R1" s="69"/>
      <c r="S1" s="69"/>
      <c r="T1" s="71"/>
      <c r="U1" s="71"/>
      <c r="V1" s="71"/>
      <c r="W1" s="71"/>
      <c r="X1" s="69"/>
    </row>
    <row r="2" ht="15.75" customHeight="1">
      <c r="A2" s="69"/>
      <c r="B2" s="73"/>
      <c r="C2" s="73"/>
      <c r="D2" s="73"/>
      <c r="E2" s="73"/>
      <c r="F2" s="73"/>
      <c r="G2" s="73"/>
      <c r="H2" s="74"/>
      <c r="I2" s="75"/>
      <c r="J2" s="13" t="s">
        <v>1</v>
      </c>
      <c r="N2" s="14" t="s">
        <v>2</v>
      </c>
      <c r="S2" s="76">
        <f>IFERROR(__xludf.DUMMYFUNCTION("GOOGLEFINANCE(""USDBRL"")"),5.1297999999999995)</f>
        <v>5.1298</v>
      </c>
      <c r="U2" s="77"/>
      <c r="V2" s="77"/>
      <c r="W2" s="77"/>
      <c r="X2" s="69"/>
    </row>
    <row r="3" ht="15.75" customHeight="1">
      <c r="A3" s="78"/>
      <c r="B3" s="79" t="s">
        <v>30</v>
      </c>
      <c r="C3" s="79" t="s">
        <v>31</v>
      </c>
      <c r="D3" s="79" t="s">
        <v>32</v>
      </c>
      <c r="E3" s="79" t="s">
        <v>33</v>
      </c>
      <c r="F3" s="79" t="s">
        <v>34</v>
      </c>
      <c r="G3" s="79" t="s">
        <v>35</v>
      </c>
      <c r="H3" s="79"/>
      <c r="I3" s="79" t="s">
        <v>36</v>
      </c>
      <c r="J3" s="80" t="s">
        <v>37</v>
      </c>
      <c r="K3" s="80" t="s">
        <v>5</v>
      </c>
      <c r="L3" s="80" t="s">
        <v>6</v>
      </c>
      <c r="M3" s="81" t="s">
        <v>7</v>
      </c>
      <c r="N3" s="80" t="s">
        <v>8</v>
      </c>
      <c r="O3" s="80" t="s">
        <v>9</v>
      </c>
      <c r="P3" s="80" t="s">
        <v>5</v>
      </c>
      <c r="Q3" s="80" t="s">
        <v>6</v>
      </c>
      <c r="R3" s="80" t="s">
        <v>7</v>
      </c>
      <c r="S3" s="79" t="s">
        <v>38</v>
      </c>
      <c r="T3" s="80" t="s">
        <v>39</v>
      </c>
      <c r="U3" s="80" t="s">
        <v>40</v>
      </c>
      <c r="V3" s="80" t="s">
        <v>41</v>
      </c>
      <c r="W3" s="82" t="s">
        <v>42</v>
      </c>
      <c r="X3" s="83"/>
    </row>
    <row r="4" ht="15.75" customHeight="1">
      <c r="A4" s="84"/>
      <c r="B4" s="85">
        <v>45292.0</v>
      </c>
      <c r="C4" s="86" t="s">
        <v>43</v>
      </c>
      <c r="D4" s="86">
        <v>8329.0</v>
      </c>
      <c r="E4" s="86" t="s">
        <v>44</v>
      </c>
      <c r="F4" s="86" t="s">
        <v>45</v>
      </c>
      <c r="G4" s="86" t="s">
        <v>46</v>
      </c>
      <c r="H4" s="87" t="s">
        <v>47</v>
      </c>
      <c r="I4" s="88" t="s">
        <v>48</v>
      </c>
      <c r="J4" s="89">
        <v>21.0</v>
      </c>
      <c r="K4" s="90">
        <v>200.0</v>
      </c>
      <c r="L4" s="89">
        <f>sum(J4/K4)</f>
        <v>0.105</v>
      </c>
      <c r="M4" s="91">
        <v>0.05</v>
      </c>
      <c r="N4" s="90">
        <v>195.0</v>
      </c>
      <c r="O4" s="90">
        <v>176.0</v>
      </c>
      <c r="P4" s="90">
        <v>25.0</v>
      </c>
      <c r="Q4" s="92">
        <v>0.12</v>
      </c>
      <c r="R4" s="93">
        <f t="shared" ref="R4:R7" si="1">P4/O4</f>
        <v>0.1420454545</v>
      </c>
      <c r="S4" s="92">
        <f t="shared" ref="S4:S7" si="2">P4*Q4</f>
        <v>3</v>
      </c>
      <c r="T4" s="89">
        <f t="shared" ref="T4:T7" si="3">S4*$S$2</f>
        <v>15.3894</v>
      </c>
      <c r="U4" s="94">
        <f>sum(T4:T5)</f>
        <v>30.26582</v>
      </c>
      <c r="V4" s="94">
        <f>U4-J4</f>
        <v>9.26582</v>
      </c>
      <c r="W4" s="95">
        <f>IFERROR(V4/J4,"0")</f>
        <v>0.4412295238</v>
      </c>
      <c r="X4" s="69"/>
    </row>
    <row r="5" ht="15.75" customHeight="1">
      <c r="A5" s="84"/>
      <c r="B5" s="96"/>
      <c r="C5" s="96"/>
      <c r="D5" s="96"/>
      <c r="E5" s="96"/>
      <c r="F5" s="96"/>
      <c r="G5" s="96"/>
      <c r="H5" s="97" t="s">
        <v>36</v>
      </c>
      <c r="I5" s="98" t="s">
        <v>49</v>
      </c>
      <c r="J5" s="96"/>
      <c r="K5" s="96"/>
      <c r="L5" s="96"/>
      <c r="M5" s="96"/>
      <c r="N5" s="99">
        <v>89.0</v>
      </c>
      <c r="O5" s="99">
        <v>56.0</v>
      </c>
      <c r="P5" s="99">
        <v>29.0</v>
      </c>
      <c r="Q5" s="100">
        <v>0.1</v>
      </c>
      <c r="R5" s="101">
        <f t="shared" si="1"/>
        <v>0.5178571429</v>
      </c>
      <c r="S5" s="100">
        <f t="shared" si="2"/>
        <v>2.9</v>
      </c>
      <c r="T5" s="102">
        <f t="shared" si="3"/>
        <v>14.87642</v>
      </c>
      <c r="U5" s="96"/>
      <c r="V5" s="96"/>
      <c r="W5" s="103"/>
      <c r="X5" s="69"/>
    </row>
    <row r="6" ht="15.75" customHeight="1">
      <c r="A6" s="84"/>
      <c r="B6" s="85">
        <v>45293.0</v>
      </c>
      <c r="C6" s="86" t="s">
        <v>50</v>
      </c>
      <c r="D6" s="86">
        <v>2569.0</v>
      </c>
      <c r="E6" s="86" t="s">
        <v>44</v>
      </c>
      <c r="F6" s="86" t="s">
        <v>45</v>
      </c>
      <c r="G6" s="86" t="s">
        <v>46</v>
      </c>
      <c r="H6" s="87" t="s">
        <v>47</v>
      </c>
      <c r="I6" s="88" t="s">
        <v>48</v>
      </c>
      <c r="J6" s="89">
        <v>21.0</v>
      </c>
      <c r="K6" s="90">
        <v>200.0</v>
      </c>
      <c r="L6" s="89">
        <f>sum(J6/K6)</f>
        <v>0.105</v>
      </c>
      <c r="M6" s="91">
        <v>0.05</v>
      </c>
      <c r="N6" s="90">
        <v>195.0</v>
      </c>
      <c r="O6" s="90">
        <v>176.0</v>
      </c>
      <c r="P6" s="90">
        <v>25.0</v>
      </c>
      <c r="Q6" s="92">
        <v>0.12</v>
      </c>
      <c r="R6" s="93">
        <f t="shared" si="1"/>
        <v>0.1420454545</v>
      </c>
      <c r="S6" s="92">
        <f t="shared" si="2"/>
        <v>3</v>
      </c>
      <c r="T6" s="89">
        <f t="shared" si="3"/>
        <v>15.3894</v>
      </c>
      <c r="U6" s="94">
        <f>sum(T6:T7)</f>
        <v>30.26582</v>
      </c>
      <c r="V6" s="94">
        <f>U6-J6</f>
        <v>9.26582</v>
      </c>
      <c r="W6" s="95">
        <f>IFERROR(V6/J6,"0")</f>
        <v>0.4412295238</v>
      </c>
      <c r="X6" s="69"/>
    </row>
    <row r="7" ht="15.75" customHeight="1">
      <c r="A7" s="84"/>
      <c r="B7" s="96"/>
      <c r="C7" s="96"/>
      <c r="D7" s="96"/>
      <c r="E7" s="96"/>
      <c r="F7" s="96"/>
      <c r="G7" s="96"/>
      <c r="H7" s="97" t="s">
        <v>36</v>
      </c>
      <c r="I7" s="98" t="s">
        <v>49</v>
      </c>
      <c r="J7" s="96"/>
      <c r="K7" s="96"/>
      <c r="L7" s="96"/>
      <c r="M7" s="96"/>
      <c r="N7" s="99">
        <v>89.0</v>
      </c>
      <c r="O7" s="99">
        <v>56.0</v>
      </c>
      <c r="P7" s="99">
        <v>29.0</v>
      </c>
      <c r="Q7" s="100">
        <v>0.1</v>
      </c>
      <c r="R7" s="101">
        <f t="shared" si="1"/>
        <v>0.5178571429</v>
      </c>
      <c r="S7" s="100">
        <f t="shared" si="2"/>
        <v>2.9</v>
      </c>
      <c r="T7" s="102">
        <f t="shared" si="3"/>
        <v>14.87642</v>
      </c>
      <c r="U7" s="96"/>
      <c r="V7" s="96"/>
      <c r="W7" s="103"/>
      <c r="X7" s="69"/>
    </row>
    <row r="8" ht="15.75" customHeight="1">
      <c r="A8" s="84"/>
      <c r="B8" s="85">
        <v>45294.0</v>
      </c>
      <c r="C8" s="86" t="s">
        <v>51</v>
      </c>
      <c r="D8" s="86">
        <v>2570.0</v>
      </c>
      <c r="E8" s="86" t="s">
        <v>44</v>
      </c>
      <c r="F8" s="86" t="s">
        <v>45</v>
      </c>
      <c r="G8" s="86"/>
      <c r="H8" s="87" t="s">
        <v>47</v>
      </c>
      <c r="I8" s="88" t="s">
        <v>48</v>
      </c>
      <c r="J8" s="89" t="s">
        <v>52</v>
      </c>
      <c r="K8" s="90" t="s">
        <v>52</v>
      </c>
      <c r="L8" s="89" t="str">
        <f>IFERROR(J8/K8,"0")</f>
        <v>0</v>
      </c>
      <c r="M8" s="91" t="s">
        <v>52</v>
      </c>
      <c r="N8" s="90" t="s">
        <v>52</v>
      </c>
      <c r="O8" s="90" t="s">
        <v>52</v>
      </c>
      <c r="P8" s="90" t="s">
        <v>52</v>
      </c>
      <c r="Q8" s="92" t="str">
        <f t="shared" ref="Q8:Q9" si="4">IFERROR(S8/P8,"0")</f>
        <v>0</v>
      </c>
      <c r="R8" s="93" t="str">
        <f t="shared" ref="R8:R9" si="5">IFERROR(P8/O8,"0%")</f>
        <v>0%</v>
      </c>
      <c r="S8" s="92" t="s">
        <v>52</v>
      </c>
      <c r="T8" s="89" t="str">
        <f t="shared" ref="T8:T9" si="6">IFERROR(S8*$S$2,"0")</f>
        <v>0</v>
      </c>
      <c r="U8" s="94">
        <f>sum(T8:T9)</f>
        <v>0</v>
      </c>
      <c r="V8" s="94" t="str">
        <f>IFERROR(U8-J8,"0")</f>
        <v>0</v>
      </c>
      <c r="W8" s="95" t="str">
        <f>IFERROR(V8/J8,"0")</f>
        <v>0</v>
      </c>
      <c r="X8" s="69"/>
    </row>
    <row r="9" ht="15.75" customHeight="1">
      <c r="A9" s="84"/>
      <c r="B9" s="96"/>
      <c r="C9" s="96"/>
      <c r="D9" s="96"/>
      <c r="E9" s="96"/>
      <c r="F9" s="96"/>
      <c r="G9" s="96"/>
      <c r="H9" s="97" t="s">
        <v>36</v>
      </c>
      <c r="I9" s="98" t="s">
        <v>49</v>
      </c>
      <c r="J9" s="96"/>
      <c r="K9" s="96"/>
      <c r="L9" s="96"/>
      <c r="M9" s="96"/>
      <c r="N9" s="99" t="s">
        <v>52</v>
      </c>
      <c r="O9" s="99" t="s">
        <v>52</v>
      </c>
      <c r="P9" s="99" t="s">
        <v>52</v>
      </c>
      <c r="Q9" s="100" t="str">
        <f t="shared" si="4"/>
        <v>0</v>
      </c>
      <c r="R9" s="101" t="str">
        <f t="shared" si="5"/>
        <v>0%</v>
      </c>
      <c r="S9" s="100" t="s">
        <v>52</v>
      </c>
      <c r="T9" s="102" t="str">
        <f t="shared" si="6"/>
        <v>0</v>
      </c>
      <c r="U9" s="96"/>
      <c r="V9" s="96"/>
      <c r="W9" s="103"/>
      <c r="X9" s="69"/>
    </row>
    <row r="10" ht="15.75" customHeight="1">
      <c r="A10" s="84"/>
      <c r="B10" s="85">
        <v>45295.0</v>
      </c>
      <c r="C10" s="86" t="s">
        <v>53</v>
      </c>
      <c r="D10" s="86"/>
      <c r="E10" s="86"/>
      <c r="F10" s="86"/>
      <c r="G10" s="86"/>
      <c r="H10" s="87" t="s">
        <v>47</v>
      </c>
      <c r="I10" s="104"/>
      <c r="J10" s="89"/>
      <c r="K10" s="92"/>
      <c r="L10" s="92"/>
      <c r="M10" s="91"/>
      <c r="N10" s="92"/>
      <c r="O10" s="92"/>
      <c r="P10" s="92"/>
      <c r="Q10" s="92"/>
      <c r="R10" s="92"/>
      <c r="S10" s="92"/>
      <c r="T10" s="89">
        <f t="shared" ref="T10:T17" si="7">S10*$S$2</f>
        <v>0</v>
      </c>
      <c r="U10" s="94"/>
      <c r="V10" s="94">
        <f>U10-J10</f>
        <v>0</v>
      </c>
      <c r="W10" s="95" t="str">
        <f>IFERROR(V10/J10,"0")</f>
        <v>0</v>
      </c>
      <c r="X10" s="69"/>
    </row>
    <row r="11" ht="15.75" customHeight="1">
      <c r="A11" s="84"/>
      <c r="B11" s="96"/>
      <c r="C11" s="96"/>
      <c r="D11" s="96"/>
      <c r="E11" s="96"/>
      <c r="F11" s="96"/>
      <c r="G11" s="96"/>
      <c r="H11" s="97" t="s">
        <v>36</v>
      </c>
      <c r="I11" s="105"/>
      <c r="J11" s="96"/>
      <c r="K11" s="100"/>
      <c r="L11" s="100"/>
      <c r="M11" s="106"/>
      <c r="N11" s="100"/>
      <c r="O11" s="100"/>
      <c r="P11" s="100"/>
      <c r="Q11" s="100"/>
      <c r="R11" s="100"/>
      <c r="S11" s="100"/>
      <c r="T11" s="102">
        <f t="shared" si="7"/>
        <v>0</v>
      </c>
      <c r="U11" s="96"/>
      <c r="V11" s="96"/>
      <c r="W11" s="103"/>
      <c r="X11" s="69"/>
    </row>
    <row r="12" ht="15.75" customHeight="1">
      <c r="A12" s="84"/>
      <c r="B12" s="85">
        <v>45296.0</v>
      </c>
      <c r="C12" s="86" t="s">
        <v>54</v>
      </c>
      <c r="D12" s="86"/>
      <c r="E12" s="86"/>
      <c r="F12" s="86"/>
      <c r="G12" s="86"/>
      <c r="H12" s="87" t="s">
        <v>47</v>
      </c>
      <c r="I12" s="104"/>
      <c r="J12" s="89"/>
      <c r="K12" s="92"/>
      <c r="L12" s="92"/>
      <c r="M12" s="91"/>
      <c r="N12" s="92"/>
      <c r="O12" s="92"/>
      <c r="P12" s="92"/>
      <c r="Q12" s="92"/>
      <c r="R12" s="92"/>
      <c r="S12" s="92"/>
      <c r="T12" s="89">
        <f t="shared" si="7"/>
        <v>0</v>
      </c>
      <c r="U12" s="94"/>
      <c r="V12" s="94">
        <f>U12-J12</f>
        <v>0</v>
      </c>
      <c r="W12" s="95" t="str">
        <f>IFERROR(V12/J12,"0")</f>
        <v>0</v>
      </c>
      <c r="X12" s="69"/>
    </row>
    <row r="13" ht="15.75" customHeight="1">
      <c r="A13" s="84"/>
      <c r="B13" s="96"/>
      <c r="C13" s="96"/>
      <c r="D13" s="96"/>
      <c r="E13" s="96"/>
      <c r="F13" s="96"/>
      <c r="G13" s="96"/>
      <c r="H13" s="97" t="s">
        <v>36</v>
      </c>
      <c r="I13" s="105"/>
      <c r="J13" s="96"/>
      <c r="K13" s="100"/>
      <c r="L13" s="100"/>
      <c r="M13" s="106"/>
      <c r="N13" s="100"/>
      <c r="O13" s="100"/>
      <c r="P13" s="100"/>
      <c r="Q13" s="100"/>
      <c r="R13" s="100"/>
      <c r="S13" s="100"/>
      <c r="T13" s="102">
        <f t="shared" si="7"/>
        <v>0</v>
      </c>
      <c r="U13" s="96"/>
      <c r="V13" s="96"/>
      <c r="W13" s="103"/>
      <c r="X13" s="69"/>
    </row>
    <row r="14" ht="15.75" customHeight="1">
      <c r="A14" s="84"/>
      <c r="B14" s="85">
        <v>45295.0</v>
      </c>
      <c r="C14" s="86" t="s">
        <v>55</v>
      </c>
      <c r="D14" s="86"/>
      <c r="E14" s="86"/>
      <c r="F14" s="86"/>
      <c r="G14" s="86"/>
      <c r="H14" s="87" t="s">
        <v>47</v>
      </c>
      <c r="I14" s="104"/>
      <c r="J14" s="89"/>
      <c r="K14" s="92"/>
      <c r="L14" s="92"/>
      <c r="M14" s="91"/>
      <c r="N14" s="92"/>
      <c r="O14" s="92"/>
      <c r="P14" s="92"/>
      <c r="Q14" s="92"/>
      <c r="R14" s="92"/>
      <c r="S14" s="92"/>
      <c r="T14" s="89">
        <f t="shared" si="7"/>
        <v>0</v>
      </c>
      <c r="U14" s="94"/>
      <c r="V14" s="94">
        <f>U14-J14</f>
        <v>0</v>
      </c>
      <c r="W14" s="95" t="str">
        <f>IFERROR(V14/J14,"0")</f>
        <v>0</v>
      </c>
      <c r="X14" s="69"/>
    </row>
    <row r="15" ht="15.75" customHeight="1">
      <c r="A15" s="84"/>
      <c r="B15" s="96"/>
      <c r="C15" s="96"/>
      <c r="D15" s="96"/>
      <c r="E15" s="96"/>
      <c r="F15" s="96"/>
      <c r="G15" s="96"/>
      <c r="H15" s="97" t="s">
        <v>36</v>
      </c>
      <c r="I15" s="105"/>
      <c r="J15" s="96"/>
      <c r="K15" s="100"/>
      <c r="L15" s="100"/>
      <c r="M15" s="106"/>
      <c r="N15" s="100"/>
      <c r="O15" s="100"/>
      <c r="P15" s="100"/>
      <c r="Q15" s="100"/>
      <c r="R15" s="100"/>
      <c r="S15" s="100"/>
      <c r="T15" s="102">
        <f t="shared" si="7"/>
        <v>0</v>
      </c>
      <c r="U15" s="96"/>
      <c r="V15" s="96"/>
      <c r="W15" s="103"/>
      <c r="X15" s="69"/>
    </row>
    <row r="16" ht="15.75" customHeight="1">
      <c r="A16" s="84"/>
      <c r="B16" s="85">
        <v>45296.0</v>
      </c>
      <c r="C16" s="86" t="s">
        <v>56</v>
      </c>
      <c r="D16" s="86"/>
      <c r="E16" s="86"/>
      <c r="F16" s="86"/>
      <c r="G16" s="86"/>
      <c r="H16" s="87" t="s">
        <v>47</v>
      </c>
      <c r="I16" s="104"/>
      <c r="J16" s="89"/>
      <c r="K16" s="92"/>
      <c r="L16" s="92"/>
      <c r="M16" s="91"/>
      <c r="N16" s="92"/>
      <c r="O16" s="92"/>
      <c r="P16" s="92"/>
      <c r="Q16" s="92"/>
      <c r="R16" s="92"/>
      <c r="S16" s="92"/>
      <c r="T16" s="89">
        <f t="shared" si="7"/>
        <v>0</v>
      </c>
      <c r="U16" s="94"/>
      <c r="V16" s="94">
        <f>U16-J16</f>
        <v>0</v>
      </c>
      <c r="W16" s="95" t="str">
        <f>IFERROR(V16/J16,"0")</f>
        <v>0</v>
      </c>
      <c r="X16" s="69"/>
    </row>
    <row r="17" ht="15.75" customHeight="1">
      <c r="A17" s="84"/>
      <c r="B17" s="96"/>
      <c r="C17" s="96"/>
      <c r="D17" s="96"/>
      <c r="E17" s="96"/>
      <c r="F17" s="96"/>
      <c r="G17" s="96"/>
      <c r="H17" s="97" t="s">
        <v>36</v>
      </c>
      <c r="I17" s="105"/>
      <c r="J17" s="96"/>
      <c r="K17" s="100"/>
      <c r="L17" s="100"/>
      <c r="M17" s="106"/>
      <c r="N17" s="100"/>
      <c r="O17" s="100"/>
      <c r="P17" s="100"/>
      <c r="Q17" s="100"/>
      <c r="R17" s="100"/>
      <c r="S17" s="100"/>
      <c r="T17" s="102">
        <f t="shared" si="7"/>
        <v>0</v>
      </c>
      <c r="U17" s="96"/>
      <c r="V17" s="96"/>
      <c r="W17" s="103"/>
      <c r="X17" s="69"/>
    </row>
    <row r="18" ht="15.75" customHeight="1">
      <c r="A18" s="84"/>
      <c r="B18" s="85">
        <v>45297.0</v>
      </c>
      <c r="C18" s="107"/>
      <c r="D18" s="107"/>
      <c r="E18" s="107"/>
      <c r="F18" s="107"/>
      <c r="G18" s="107"/>
      <c r="H18" s="87"/>
      <c r="I18" s="104"/>
      <c r="J18" s="102"/>
      <c r="K18" s="92"/>
      <c r="L18" s="92"/>
      <c r="M18" s="91"/>
      <c r="N18" s="92"/>
      <c r="O18" s="92"/>
      <c r="P18" s="92"/>
      <c r="Q18" s="92"/>
      <c r="R18" s="92"/>
      <c r="S18" s="92"/>
      <c r="T18" s="89"/>
      <c r="U18" s="108"/>
      <c r="V18" s="108"/>
      <c r="W18" s="109"/>
      <c r="X18" s="69"/>
    </row>
    <row r="19" ht="15.75" customHeight="1">
      <c r="A19" s="84"/>
      <c r="B19" s="96"/>
      <c r="C19" s="107"/>
      <c r="D19" s="107"/>
      <c r="E19" s="107"/>
      <c r="F19" s="107"/>
      <c r="G19" s="107"/>
      <c r="H19" s="87"/>
      <c r="I19" s="104"/>
      <c r="J19" s="102"/>
      <c r="K19" s="92"/>
      <c r="L19" s="92"/>
      <c r="M19" s="91"/>
      <c r="N19" s="92"/>
      <c r="O19" s="92"/>
      <c r="P19" s="92"/>
      <c r="Q19" s="92"/>
      <c r="R19" s="92"/>
      <c r="S19" s="92"/>
      <c r="T19" s="89"/>
      <c r="U19" s="108"/>
      <c r="V19" s="108"/>
      <c r="W19" s="109"/>
      <c r="X19" s="69"/>
    </row>
    <row r="20" ht="15.75" customHeight="1">
      <c r="A20" s="84"/>
      <c r="B20" s="85"/>
      <c r="C20" s="86" t="s">
        <v>57</v>
      </c>
      <c r="D20" s="86"/>
      <c r="E20" s="86"/>
      <c r="F20" s="86"/>
      <c r="G20" s="86"/>
      <c r="H20" s="87" t="s">
        <v>47</v>
      </c>
      <c r="I20" s="104"/>
      <c r="J20" s="89"/>
      <c r="K20" s="92"/>
      <c r="L20" s="92"/>
      <c r="M20" s="91"/>
      <c r="N20" s="92"/>
      <c r="O20" s="92"/>
      <c r="P20" s="92"/>
      <c r="Q20" s="92"/>
      <c r="R20" s="92"/>
      <c r="S20" s="92"/>
      <c r="T20" s="89">
        <f t="shared" ref="T20:T225" si="8">S20*$S$2</f>
        <v>0</v>
      </c>
      <c r="U20" s="94"/>
      <c r="V20" s="94">
        <f>U20-J20</f>
        <v>0</v>
      </c>
      <c r="W20" s="95" t="str">
        <f>IFERROR(V20/J20,"0")</f>
        <v>0</v>
      </c>
      <c r="X20" s="69"/>
    </row>
    <row r="21" ht="15.75" customHeight="1">
      <c r="A21" s="84"/>
      <c r="B21" s="96"/>
      <c r="C21" s="96"/>
      <c r="D21" s="96"/>
      <c r="E21" s="96"/>
      <c r="F21" s="96"/>
      <c r="G21" s="96"/>
      <c r="H21" s="97" t="s">
        <v>36</v>
      </c>
      <c r="I21" s="105"/>
      <c r="J21" s="96"/>
      <c r="K21" s="100"/>
      <c r="L21" s="100"/>
      <c r="M21" s="106"/>
      <c r="N21" s="100"/>
      <c r="O21" s="100"/>
      <c r="P21" s="100"/>
      <c r="Q21" s="100"/>
      <c r="R21" s="100"/>
      <c r="S21" s="100"/>
      <c r="T21" s="102">
        <f t="shared" si="8"/>
        <v>0</v>
      </c>
      <c r="U21" s="96"/>
      <c r="V21" s="96"/>
      <c r="W21" s="103"/>
      <c r="X21" s="69"/>
    </row>
    <row r="22" ht="15.75" customHeight="1">
      <c r="A22" s="84"/>
      <c r="B22" s="85"/>
      <c r="C22" s="86" t="s">
        <v>58</v>
      </c>
      <c r="D22" s="86"/>
      <c r="E22" s="86"/>
      <c r="F22" s="86"/>
      <c r="G22" s="86"/>
      <c r="H22" s="87" t="s">
        <v>47</v>
      </c>
      <c r="I22" s="104"/>
      <c r="J22" s="89"/>
      <c r="K22" s="92"/>
      <c r="L22" s="92"/>
      <c r="M22" s="91"/>
      <c r="N22" s="92"/>
      <c r="O22" s="92"/>
      <c r="P22" s="92"/>
      <c r="Q22" s="92"/>
      <c r="R22" s="92"/>
      <c r="S22" s="92"/>
      <c r="T22" s="89">
        <f t="shared" si="8"/>
        <v>0</v>
      </c>
      <c r="U22" s="94"/>
      <c r="V22" s="94">
        <f>U22-J22</f>
        <v>0</v>
      </c>
      <c r="W22" s="95" t="str">
        <f>IFERROR(V22/J22,"0")</f>
        <v>0</v>
      </c>
      <c r="X22" s="69"/>
    </row>
    <row r="23" ht="15.75" customHeight="1">
      <c r="A23" s="84"/>
      <c r="B23" s="96"/>
      <c r="C23" s="96"/>
      <c r="D23" s="96"/>
      <c r="E23" s="96"/>
      <c r="F23" s="96"/>
      <c r="G23" s="96"/>
      <c r="H23" s="97" t="s">
        <v>36</v>
      </c>
      <c r="I23" s="105"/>
      <c r="J23" s="96"/>
      <c r="K23" s="100"/>
      <c r="L23" s="100"/>
      <c r="M23" s="106"/>
      <c r="N23" s="100"/>
      <c r="O23" s="100"/>
      <c r="P23" s="100"/>
      <c r="Q23" s="100"/>
      <c r="R23" s="100"/>
      <c r="S23" s="100"/>
      <c r="T23" s="102">
        <f t="shared" si="8"/>
        <v>0</v>
      </c>
      <c r="U23" s="96"/>
      <c r="V23" s="96"/>
      <c r="W23" s="103"/>
      <c r="X23" s="69"/>
    </row>
    <row r="24" ht="15.75" customHeight="1">
      <c r="A24" s="84"/>
      <c r="B24" s="86"/>
      <c r="C24" s="86" t="s">
        <v>59</v>
      </c>
      <c r="D24" s="86"/>
      <c r="E24" s="86"/>
      <c r="F24" s="86"/>
      <c r="G24" s="86"/>
      <c r="H24" s="87" t="s">
        <v>47</v>
      </c>
      <c r="I24" s="104"/>
      <c r="J24" s="89"/>
      <c r="K24" s="92"/>
      <c r="L24" s="92"/>
      <c r="M24" s="91"/>
      <c r="N24" s="92"/>
      <c r="O24" s="92"/>
      <c r="P24" s="92"/>
      <c r="Q24" s="92"/>
      <c r="R24" s="92"/>
      <c r="S24" s="92"/>
      <c r="T24" s="89">
        <f t="shared" si="8"/>
        <v>0</v>
      </c>
      <c r="U24" s="94"/>
      <c r="V24" s="94">
        <f>U24-J24</f>
        <v>0</v>
      </c>
      <c r="W24" s="95" t="str">
        <f>IFERROR(V24/J24,"0")</f>
        <v>0</v>
      </c>
      <c r="X24" s="69"/>
    </row>
    <row r="25" ht="15.75" customHeight="1">
      <c r="A25" s="84"/>
      <c r="B25" s="96"/>
      <c r="C25" s="96"/>
      <c r="D25" s="96"/>
      <c r="E25" s="96"/>
      <c r="F25" s="96"/>
      <c r="G25" s="96"/>
      <c r="H25" s="97" t="s">
        <v>36</v>
      </c>
      <c r="I25" s="105"/>
      <c r="J25" s="96"/>
      <c r="K25" s="100"/>
      <c r="L25" s="100"/>
      <c r="M25" s="106"/>
      <c r="N25" s="100"/>
      <c r="O25" s="100"/>
      <c r="P25" s="100"/>
      <c r="Q25" s="100"/>
      <c r="R25" s="100"/>
      <c r="S25" s="100"/>
      <c r="T25" s="102">
        <f t="shared" si="8"/>
        <v>0</v>
      </c>
      <c r="U25" s="96"/>
      <c r="V25" s="96"/>
      <c r="W25" s="103"/>
      <c r="X25" s="69"/>
    </row>
    <row r="26" ht="15.75" customHeight="1">
      <c r="A26" s="84"/>
      <c r="B26" s="86"/>
      <c r="C26" s="86" t="s">
        <v>60</v>
      </c>
      <c r="D26" s="86"/>
      <c r="E26" s="86"/>
      <c r="F26" s="86"/>
      <c r="G26" s="86"/>
      <c r="H26" s="87" t="s">
        <v>47</v>
      </c>
      <c r="I26" s="104"/>
      <c r="J26" s="89"/>
      <c r="K26" s="92"/>
      <c r="L26" s="92"/>
      <c r="M26" s="91"/>
      <c r="N26" s="92"/>
      <c r="O26" s="92"/>
      <c r="P26" s="92"/>
      <c r="Q26" s="92"/>
      <c r="R26" s="92"/>
      <c r="S26" s="92"/>
      <c r="T26" s="89">
        <f t="shared" si="8"/>
        <v>0</v>
      </c>
      <c r="U26" s="94"/>
      <c r="V26" s="94">
        <f>U26-J26</f>
        <v>0</v>
      </c>
      <c r="W26" s="95" t="str">
        <f>IFERROR(V26/J26,"0")</f>
        <v>0</v>
      </c>
      <c r="X26" s="69"/>
    </row>
    <row r="27" ht="15.75" customHeight="1">
      <c r="A27" s="84"/>
      <c r="B27" s="96"/>
      <c r="C27" s="96"/>
      <c r="D27" s="96"/>
      <c r="E27" s="96"/>
      <c r="F27" s="96"/>
      <c r="G27" s="96"/>
      <c r="H27" s="97" t="s">
        <v>36</v>
      </c>
      <c r="I27" s="105"/>
      <c r="J27" s="96"/>
      <c r="K27" s="100"/>
      <c r="L27" s="100"/>
      <c r="M27" s="106"/>
      <c r="N27" s="100"/>
      <c r="O27" s="100"/>
      <c r="P27" s="100"/>
      <c r="Q27" s="100"/>
      <c r="R27" s="100"/>
      <c r="S27" s="100"/>
      <c r="T27" s="102">
        <f t="shared" si="8"/>
        <v>0</v>
      </c>
      <c r="U27" s="96"/>
      <c r="V27" s="96"/>
      <c r="W27" s="103"/>
      <c r="X27" s="69"/>
    </row>
    <row r="28" ht="15.75" customHeight="1">
      <c r="A28" s="84"/>
      <c r="B28" s="86"/>
      <c r="C28" s="86" t="s">
        <v>61</v>
      </c>
      <c r="D28" s="86"/>
      <c r="E28" s="86"/>
      <c r="F28" s="86"/>
      <c r="G28" s="86"/>
      <c r="H28" s="87" t="s">
        <v>47</v>
      </c>
      <c r="I28" s="104"/>
      <c r="J28" s="89"/>
      <c r="K28" s="92"/>
      <c r="L28" s="92"/>
      <c r="M28" s="91"/>
      <c r="N28" s="92"/>
      <c r="O28" s="92"/>
      <c r="P28" s="92"/>
      <c r="Q28" s="92"/>
      <c r="R28" s="92"/>
      <c r="S28" s="92"/>
      <c r="T28" s="89">
        <f t="shared" si="8"/>
        <v>0</v>
      </c>
      <c r="U28" s="94"/>
      <c r="V28" s="94">
        <f>U28-J28</f>
        <v>0</v>
      </c>
      <c r="W28" s="95" t="str">
        <f>IFERROR(V28/J28,"0")</f>
        <v>0</v>
      </c>
      <c r="X28" s="69"/>
    </row>
    <row r="29" ht="15.75" customHeight="1">
      <c r="A29" s="84"/>
      <c r="B29" s="96"/>
      <c r="C29" s="96"/>
      <c r="D29" s="96"/>
      <c r="E29" s="96"/>
      <c r="F29" s="96"/>
      <c r="G29" s="96"/>
      <c r="H29" s="97" t="s">
        <v>36</v>
      </c>
      <c r="I29" s="105"/>
      <c r="J29" s="96"/>
      <c r="K29" s="100"/>
      <c r="L29" s="100"/>
      <c r="M29" s="106"/>
      <c r="N29" s="100"/>
      <c r="O29" s="100"/>
      <c r="P29" s="100"/>
      <c r="Q29" s="100"/>
      <c r="R29" s="100"/>
      <c r="S29" s="100"/>
      <c r="T29" s="102">
        <f t="shared" si="8"/>
        <v>0</v>
      </c>
      <c r="U29" s="96"/>
      <c r="V29" s="96"/>
      <c r="W29" s="103"/>
      <c r="X29" s="69"/>
    </row>
    <row r="30" ht="15.75" customHeight="1">
      <c r="A30" s="84"/>
      <c r="B30" s="86"/>
      <c r="C30" s="86" t="s">
        <v>62</v>
      </c>
      <c r="D30" s="86"/>
      <c r="E30" s="86"/>
      <c r="F30" s="86"/>
      <c r="G30" s="86"/>
      <c r="H30" s="87" t="s">
        <v>47</v>
      </c>
      <c r="I30" s="104"/>
      <c r="J30" s="89"/>
      <c r="K30" s="92"/>
      <c r="L30" s="92"/>
      <c r="M30" s="91"/>
      <c r="N30" s="92"/>
      <c r="O30" s="92"/>
      <c r="P30" s="92"/>
      <c r="Q30" s="92"/>
      <c r="R30" s="92"/>
      <c r="S30" s="92"/>
      <c r="T30" s="89">
        <f t="shared" si="8"/>
        <v>0</v>
      </c>
      <c r="U30" s="94"/>
      <c r="V30" s="94">
        <f>U30-J30</f>
        <v>0</v>
      </c>
      <c r="W30" s="95" t="str">
        <f>IFERROR(V30/J30,"0")</f>
        <v>0</v>
      </c>
      <c r="X30" s="69"/>
    </row>
    <row r="31" ht="15.75" customHeight="1">
      <c r="A31" s="84"/>
      <c r="B31" s="96"/>
      <c r="C31" s="96"/>
      <c r="D31" s="96"/>
      <c r="E31" s="96"/>
      <c r="F31" s="96"/>
      <c r="G31" s="96"/>
      <c r="H31" s="97" t="s">
        <v>36</v>
      </c>
      <c r="I31" s="105"/>
      <c r="J31" s="96"/>
      <c r="K31" s="100"/>
      <c r="L31" s="100"/>
      <c r="M31" s="106"/>
      <c r="N31" s="100"/>
      <c r="O31" s="100"/>
      <c r="P31" s="100"/>
      <c r="Q31" s="100"/>
      <c r="R31" s="100"/>
      <c r="S31" s="100"/>
      <c r="T31" s="102">
        <f t="shared" si="8"/>
        <v>0</v>
      </c>
      <c r="U31" s="96"/>
      <c r="V31" s="96"/>
      <c r="W31" s="103"/>
      <c r="X31" s="69"/>
    </row>
    <row r="32" ht="15.75" customHeight="1">
      <c r="A32" s="84"/>
      <c r="B32" s="86"/>
      <c r="C32" s="86" t="s">
        <v>63</v>
      </c>
      <c r="D32" s="86"/>
      <c r="E32" s="86"/>
      <c r="F32" s="86"/>
      <c r="G32" s="86"/>
      <c r="H32" s="87" t="s">
        <v>47</v>
      </c>
      <c r="I32" s="104"/>
      <c r="J32" s="89"/>
      <c r="K32" s="92"/>
      <c r="L32" s="92"/>
      <c r="M32" s="91"/>
      <c r="N32" s="92"/>
      <c r="O32" s="92"/>
      <c r="P32" s="92"/>
      <c r="Q32" s="92"/>
      <c r="R32" s="92"/>
      <c r="S32" s="92"/>
      <c r="T32" s="89">
        <f t="shared" si="8"/>
        <v>0</v>
      </c>
      <c r="U32" s="94"/>
      <c r="V32" s="94">
        <f>U32-J32</f>
        <v>0</v>
      </c>
      <c r="W32" s="95" t="str">
        <f>IFERROR(V32/J32,"0")</f>
        <v>0</v>
      </c>
      <c r="X32" s="69"/>
    </row>
    <row r="33" ht="15.75" customHeight="1">
      <c r="A33" s="84"/>
      <c r="B33" s="96"/>
      <c r="C33" s="96"/>
      <c r="D33" s="96"/>
      <c r="E33" s="96"/>
      <c r="F33" s="96"/>
      <c r="G33" s="96"/>
      <c r="H33" s="97" t="s">
        <v>36</v>
      </c>
      <c r="I33" s="105"/>
      <c r="J33" s="96"/>
      <c r="K33" s="100"/>
      <c r="L33" s="100"/>
      <c r="M33" s="106"/>
      <c r="N33" s="100"/>
      <c r="O33" s="100"/>
      <c r="P33" s="100"/>
      <c r="Q33" s="100"/>
      <c r="R33" s="100"/>
      <c r="S33" s="100"/>
      <c r="T33" s="102">
        <f t="shared" si="8"/>
        <v>0</v>
      </c>
      <c r="U33" s="96"/>
      <c r="V33" s="96"/>
      <c r="W33" s="103"/>
      <c r="X33" s="69"/>
    </row>
    <row r="34" ht="15.75" customHeight="1">
      <c r="A34" s="84"/>
      <c r="B34" s="86"/>
      <c r="C34" s="86" t="s">
        <v>64</v>
      </c>
      <c r="D34" s="86"/>
      <c r="E34" s="86"/>
      <c r="F34" s="86"/>
      <c r="G34" s="86"/>
      <c r="H34" s="87" t="s">
        <v>47</v>
      </c>
      <c r="I34" s="104"/>
      <c r="J34" s="89"/>
      <c r="K34" s="92"/>
      <c r="L34" s="92"/>
      <c r="M34" s="91"/>
      <c r="N34" s="92"/>
      <c r="O34" s="92"/>
      <c r="P34" s="92"/>
      <c r="Q34" s="92"/>
      <c r="R34" s="92"/>
      <c r="S34" s="92"/>
      <c r="T34" s="89">
        <f t="shared" si="8"/>
        <v>0</v>
      </c>
      <c r="U34" s="94"/>
      <c r="V34" s="94">
        <f>U34-J34</f>
        <v>0</v>
      </c>
      <c r="W34" s="95" t="str">
        <f>IFERROR(V34/J34,"0")</f>
        <v>0</v>
      </c>
      <c r="X34" s="69"/>
    </row>
    <row r="35" ht="15.75" customHeight="1">
      <c r="A35" s="84"/>
      <c r="B35" s="96"/>
      <c r="C35" s="96"/>
      <c r="D35" s="96"/>
      <c r="E35" s="96"/>
      <c r="F35" s="96"/>
      <c r="G35" s="96"/>
      <c r="H35" s="97" t="s">
        <v>36</v>
      </c>
      <c r="I35" s="105"/>
      <c r="J35" s="96"/>
      <c r="K35" s="100"/>
      <c r="L35" s="100"/>
      <c r="M35" s="106"/>
      <c r="N35" s="100"/>
      <c r="O35" s="100"/>
      <c r="P35" s="100"/>
      <c r="Q35" s="100"/>
      <c r="R35" s="100"/>
      <c r="S35" s="100"/>
      <c r="T35" s="102">
        <f t="shared" si="8"/>
        <v>0</v>
      </c>
      <c r="U35" s="96"/>
      <c r="V35" s="96"/>
      <c r="W35" s="103"/>
      <c r="X35" s="69"/>
    </row>
    <row r="36" ht="15.75" customHeight="1">
      <c r="A36" s="84"/>
      <c r="B36" s="86"/>
      <c r="C36" s="86" t="s">
        <v>65</v>
      </c>
      <c r="D36" s="86"/>
      <c r="E36" s="86"/>
      <c r="F36" s="86"/>
      <c r="G36" s="86"/>
      <c r="H36" s="87" t="s">
        <v>47</v>
      </c>
      <c r="I36" s="104"/>
      <c r="J36" s="89"/>
      <c r="K36" s="92"/>
      <c r="L36" s="92"/>
      <c r="M36" s="91"/>
      <c r="N36" s="92"/>
      <c r="O36" s="92"/>
      <c r="P36" s="92"/>
      <c r="Q36" s="92"/>
      <c r="R36" s="92"/>
      <c r="S36" s="92"/>
      <c r="T36" s="89">
        <f t="shared" si="8"/>
        <v>0</v>
      </c>
      <c r="U36" s="94"/>
      <c r="V36" s="94">
        <f>U36-J36</f>
        <v>0</v>
      </c>
      <c r="W36" s="95" t="str">
        <f>IFERROR(V36/J36,"0")</f>
        <v>0</v>
      </c>
      <c r="X36" s="69"/>
    </row>
    <row r="37" ht="15.75" customHeight="1">
      <c r="A37" s="84"/>
      <c r="B37" s="96"/>
      <c r="C37" s="96"/>
      <c r="D37" s="96"/>
      <c r="E37" s="96"/>
      <c r="F37" s="96"/>
      <c r="G37" s="96"/>
      <c r="H37" s="97" t="s">
        <v>36</v>
      </c>
      <c r="I37" s="105"/>
      <c r="J37" s="96"/>
      <c r="K37" s="100"/>
      <c r="L37" s="100"/>
      <c r="M37" s="106"/>
      <c r="N37" s="100"/>
      <c r="O37" s="100"/>
      <c r="P37" s="100"/>
      <c r="Q37" s="100"/>
      <c r="R37" s="100"/>
      <c r="S37" s="100"/>
      <c r="T37" s="102">
        <f t="shared" si="8"/>
        <v>0</v>
      </c>
      <c r="U37" s="96"/>
      <c r="V37" s="96"/>
      <c r="W37" s="103"/>
      <c r="X37" s="69"/>
    </row>
    <row r="38" ht="15.75" customHeight="1">
      <c r="A38" s="84"/>
      <c r="B38" s="86"/>
      <c r="C38" s="86" t="s">
        <v>66</v>
      </c>
      <c r="D38" s="86"/>
      <c r="E38" s="86"/>
      <c r="F38" s="86"/>
      <c r="G38" s="86"/>
      <c r="H38" s="87" t="s">
        <v>47</v>
      </c>
      <c r="I38" s="104"/>
      <c r="J38" s="89"/>
      <c r="K38" s="92"/>
      <c r="L38" s="92"/>
      <c r="M38" s="91"/>
      <c r="N38" s="92"/>
      <c r="O38" s="92"/>
      <c r="P38" s="92"/>
      <c r="Q38" s="92"/>
      <c r="R38" s="92"/>
      <c r="S38" s="92"/>
      <c r="T38" s="89">
        <f t="shared" si="8"/>
        <v>0</v>
      </c>
      <c r="U38" s="94"/>
      <c r="V38" s="94">
        <f>U38-J38</f>
        <v>0</v>
      </c>
      <c r="W38" s="95" t="str">
        <f>IFERROR(V38/J38,"0")</f>
        <v>0</v>
      </c>
      <c r="X38" s="69"/>
    </row>
    <row r="39" ht="15.75" customHeight="1">
      <c r="A39" s="84"/>
      <c r="B39" s="96"/>
      <c r="C39" s="96"/>
      <c r="D39" s="96"/>
      <c r="E39" s="96"/>
      <c r="F39" s="96"/>
      <c r="G39" s="96"/>
      <c r="H39" s="97" t="s">
        <v>36</v>
      </c>
      <c r="I39" s="105"/>
      <c r="J39" s="96"/>
      <c r="K39" s="100"/>
      <c r="L39" s="100"/>
      <c r="M39" s="106"/>
      <c r="N39" s="100"/>
      <c r="O39" s="100"/>
      <c r="P39" s="100"/>
      <c r="Q39" s="100"/>
      <c r="R39" s="100"/>
      <c r="S39" s="100"/>
      <c r="T39" s="102">
        <f t="shared" si="8"/>
        <v>0</v>
      </c>
      <c r="U39" s="96"/>
      <c r="V39" s="96"/>
      <c r="W39" s="103"/>
      <c r="X39" s="69"/>
    </row>
    <row r="40" ht="15.75" customHeight="1">
      <c r="A40" s="84"/>
      <c r="B40" s="86"/>
      <c r="C40" s="86" t="s">
        <v>67</v>
      </c>
      <c r="D40" s="86"/>
      <c r="E40" s="86"/>
      <c r="F40" s="86"/>
      <c r="G40" s="86"/>
      <c r="H40" s="87" t="s">
        <v>47</v>
      </c>
      <c r="I40" s="104"/>
      <c r="J40" s="89"/>
      <c r="K40" s="92"/>
      <c r="L40" s="92"/>
      <c r="M40" s="91"/>
      <c r="N40" s="92"/>
      <c r="O40" s="92"/>
      <c r="P40" s="92"/>
      <c r="Q40" s="92"/>
      <c r="R40" s="92"/>
      <c r="S40" s="92"/>
      <c r="T40" s="89">
        <f t="shared" si="8"/>
        <v>0</v>
      </c>
      <c r="U40" s="94"/>
      <c r="V40" s="94">
        <f>U40-J40</f>
        <v>0</v>
      </c>
      <c r="W40" s="95" t="str">
        <f>IFERROR(V40/J40,"0")</f>
        <v>0</v>
      </c>
      <c r="X40" s="69"/>
    </row>
    <row r="41" ht="15.75" customHeight="1">
      <c r="A41" s="84"/>
      <c r="B41" s="96"/>
      <c r="C41" s="96"/>
      <c r="D41" s="96"/>
      <c r="E41" s="96"/>
      <c r="F41" s="96"/>
      <c r="G41" s="96"/>
      <c r="H41" s="97" t="s">
        <v>36</v>
      </c>
      <c r="I41" s="105"/>
      <c r="J41" s="96"/>
      <c r="K41" s="100"/>
      <c r="L41" s="100"/>
      <c r="M41" s="106"/>
      <c r="N41" s="100"/>
      <c r="O41" s="100"/>
      <c r="P41" s="100"/>
      <c r="Q41" s="100"/>
      <c r="R41" s="100"/>
      <c r="S41" s="100"/>
      <c r="T41" s="102">
        <f t="shared" si="8"/>
        <v>0</v>
      </c>
      <c r="U41" s="96"/>
      <c r="V41" s="96"/>
      <c r="W41" s="103"/>
      <c r="X41" s="69"/>
    </row>
    <row r="42" ht="15.75" customHeight="1">
      <c r="A42" s="84"/>
      <c r="B42" s="86"/>
      <c r="C42" s="86" t="s">
        <v>68</v>
      </c>
      <c r="D42" s="86"/>
      <c r="E42" s="86"/>
      <c r="F42" s="86"/>
      <c r="G42" s="86"/>
      <c r="H42" s="87" t="s">
        <v>47</v>
      </c>
      <c r="I42" s="104"/>
      <c r="J42" s="89"/>
      <c r="K42" s="92"/>
      <c r="L42" s="92"/>
      <c r="M42" s="91"/>
      <c r="N42" s="92"/>
      <c r="O42" s="92"/>
      <c r="P42" s="92"/>
      <c r="Q42" s="92"/>
      <c r="R42" s="92"/>
      <c r="S42" s="92"/>
      <c r="T42" s="89">
        <f t="shared" si="8"/>
        <v>0</v>
      </c>
      <c r="U42" s="94"/>
      <c r="V42" s="94">
        <f>U42-J42</f>
        <v>0</v>
      </c>
      <c r="W42" s="95" t="str">
        <f>IFERROR(V42/J42,"0")</f>
        <v>0</v>
      </c>
      <c r="X42" s="69"/>
    </row>
    <row r="43" ht="15.75" customHeight="1">
      <c r="A43" s="84"/>
      <c r="B43" s="96"/>
      <c r="C43" s="96"/>
      <c r="D43" s="96"/>
      <c r="E43" s="96"/>
      <c r="F43" s="96"/>
      <c r="G43" s="96"/>
      <c r="H43" s="97" t="s">
        <v>36</v>
      </c>
      <c r="I43" s="105"/>
      <c r="J43" s="96"/>
      <c r="K43" s="100"/>
      <c r="L43" s="100"/>
      <c r="M43" s="106"/>
      <c r="N43" s="100"/>
      <c r="O43" s="100"/>
      <c r="P43" s="100"/>
      <c r="Q43" s="100"/>
      <c r="R43" s="100"/>
      <c r="S43" s="100"/>
      <c r="T43" s="102">
        <f t="shared" si="8"/>
        <v>0</v>
      </c>
      <c r="U43" s="96"/>
      <c r="V43" s="96"/>
      <c r="W43" s="103"/>
      <c r="X43" s="69"/>
    </row>
    <row r="44" ht="15.75" customHeight="1">
      <c r="A44" s="84"/>
      <c r="B44" s="86"/>
      <c r="C44" s="86" t="s">
        <v>69</v>
      </c>
      <c r="D44" s="86"/>
      <c r="E44" s="86"/>
      <c r="F44" s="86"/>
      <c r="G44" s="86"/>
      <c r="H44" s="87" t="s">
        <v>47</v>
      </c>
      <c r="I44" s="104"/>
      <c r="J44" s="89"/>
      <c r="K44" s="92"/>
      <c r="L44" s="92"/>
      <c r="M44" s="91"/>
      <c r="N44" s="92"/>
      <c r="O44" s="92"/>
      <c r="P44" s="92"/>
      <c r="Q44" s="92"/>
      <c r="R44" s="92"/>
      <c r="S44" s="92"/>
      <c r="T44" s="89">
        <f t="shared" si="8"/>
        <v>0</v>
      </c>
      <c r="U44" s="94"/>
      <c r="V44" s="94">
        <f>U44-J44</f>
        <v>0</v>
      </c>
      <c r="W44" s="95" t="str">
        <f>IFERROR(V44/J44,"0")</f>
        <v>0</v>
      </c>
      <c r="X44" s="69"/>
    </row>
    <row r="45" ht="15.75" customHeight="1">
      <c r="A45" s="84"/>
      <c r="B45" s="96"/>
      <c r="C45" s="96"/>
      <c r="D45" s="96"/>
      <c r="E45" s="96"/>
      <c r="F45" s="96"/>
      <c r="G45" s="96"/>
      <c r="H45" s="97" t="s">
        <v>36</v>
      </c>
      <c r="I45" s="105"/>
      <c r="J45" s="96"/>
      <c r="K45" s="100"/>
      <c r="L45" s="100"/>
      <c r="M45" s="106"/>
      <c r="N45" s="100"/>
      <c r="O45" s="100"/>
      <c r="P45" s="100"/>
      <c r="Q45" s="100"/>
      <c r="R45" s="100"/>
      <c r="S45" s="100"/>
      <c r="T45" s="102">
        <f t="shared" si="8"/>
        <v>0</v>
      </c>
      <c r="U45" s="96"/>
      <c r="V45" s="96"/>
      <c r="W45" s="103"/>
      <c r="X45" s="69"/>
    </row>
    <row r="46" ht="15.75" customHeight="1">
      <c r="A46" s="84"/>
      <c r="B46" s="86"/>
      <c r="C46" s="86" t="s">
        <v>70</v>
      </c>
      <c r="D46" s="86"/>
      <c r="E46" s="86"/>
      <c r="F46" s="86"/>
      <c r="G46" s="86"/>
      <c r="H46" s="87" t="s">
        <v>47</v>
      </c>
      <c r="I46" s="104"/>
      <c r="J46" s="89"/>
      <c r="K46" s="92"/>
      <c r="L46" s="92"/>
      <c r="M46" s="91"/>
      <c r="N46" s="92"/>
      <c r="O46" s="92"/>
      <c r="P46" s="92"/>
      <c r="Q46" s="92"/>
      <c r="R46" s="92"/>
      <c r="S46" s="92"/>
      <c r="T46" s="89">
        <f t="shared" si="8"/>
        <v>0</v>
      </c>
      <c r="U46" s="94"/>
      <c r="V46" s="94">
        <f>U46-J46</f>
        <v>0</v>
      </c>
      <c r="W46" s="95" t="str">
        <f>IFERROR(V46/J46,"0")</f>
        <v>0</v>
      </c>
      <c r="X46" s="69"/>
    </row>
    <row r="47" ht="15.75" customHeight="1">
      <c r="A47" s="84"/>
      <c r="B47" s="96"/>
      <c r="C47" s="96"/>
      <c r="D47" s="96"/>
      <c r="E47" s="96"/>
      <c r="F47" s="96"/>
      <c r="G47" s="96"/>
      <c r="H47" s="97" t="s">
        <v>36</v>
      </c>
      <c r="I47" s="105"/>
      <c r="J47" s="96"/>
      <c r="K47" s="100"/>
      <c r="L47" s="100"/>
      <c r="M47" s="106"/>
      <c r="N47" s="100"/>
      <c r="O47" s="100"/>
      <c r="P47" s="100"/>
      <c r="Q47" s="100"/>
      <c r="R47" s="100"/>
      <c r="S47" s="100"/>
      <c r="T47" s="102">
        <f t="shared" si="8"/>
        <v>0</v>
      </c>
      <c r="U47" s="96"/>
      <c r="V47" s="96"/>
      <c r="W47" s="103"/>
      <c r="X47" s="69"/>
    </row>
    <row r="48" ht="15.75" customHeight="1">
      <c r="A48" s="84"/>
      <c r="B48" s="86"/>
      <c r="C48" s="86" t="s">
        <v>71</v>
      </c>
      <c r="D48" s="86"/>
      <c r="E48" s="86"/>
      <c r="F48" s="86"/>
      <c r="G48" s="86"/>
      <c r="H48" s="87" t="s">
        <v>47</v>
      </c>
      <c r="I48" s="104"/>
      <c r="J48" s="89"/>
      <c r="K48" s="92"/>
      <c r="L48" s="92"/>
      <c r="M48" s="91"/>
      <c r="N48" s="92"/>
      <c r="O48" s="92"/>
      <c r="P48" s="92"/>
      <c r="Q48" s="92"/>
      <c r="R48" s="92"/>
      <c r="S48" s="92"/>
      <c r="T48" s="89">
        <f t="shared" si="8"/>
        <v>0</v>
      </c>
      <c r="U48" s="94"/>
      <c r="V48" s="94">
        <f>U48-J48</f>
        <v>0</v>
      </c>
      <c r="W48" s="95" t="str">
        <f>IFERROR(V48/J48,"0")</f>
        <v>0</v>
      </c>
      <c r="X48" s="69"/>
    </row>
    <row r="49" ht="15.75" customHeight="1">
      <c r="A49" s="84"/>
      <c r="B49" s="96"/>
      <c r="C49" s="96"/>
      <c r="D49" s="96"/>
      <c r="E49" s="96"/>
      <c r="F49" s="96"/>
      <c r="G49" s="96"/>
      <c r="H49" s="97" t="s">
        <v>36</v>
      </c>
      <c r="I49" s="105"/>
      <c r="J49" s="96"/>
      <c r="K49" s="100"/>
      <c r="L49" s="100"/>
      <c r="M49" s="106"/>
      <c r="N49" s="100"/>
      <c r="O49" s="100"/>
      <c r="P49" s="100"/>
      <c r="Q49" s="100"/>
      <c r="R49" s="100"/>
      <c r="S49" s="100"/>
      <c r="T49" s="102">
        <f t="shared" si="8"/>
        <v>0</v>
      </c>
      <c r="U49" s="96"/>
      <c r="V49" s="96"/>
      <c r="W49" s="103"/>
      <c r="X49" s="69"/>
    </row>
    <row r="50" ht="15.75" customHeight="1">
      <c r="A50" s="84"/>
      <c r="B50" s="86"/>
      <c r="C50" s="86" t="s">
        <v>72</v>
      </c>
      <c r="D50" s="86"/>
      <c r="E50" s="86"/>
      <c r="F50" s="86"/>
      <c r="G50" s="86"/>
      <c r="H50" s="87" t="s">
        <v>47</v>
      </c>
      <c r="I50" s="104"/>
      <c r="J50" s="89"/>
      <c r="K50" s="92"/>
      <c r="L50" s="92"/>
      <c r="M50" s="91"/>
      <c r="N50" s="92"/>
      <c r="O50" s="92"/>
      <c r="P50" s="92"/>
      <c r="Q50" s="92"/>
      <c r="R50" s="92"/>
      <c r="S50" s="92"/>
      <c r="T50" s="89">
        <f t="shared" si="8"/>
        <v>0</v>
      </c>
      <c r="U50" s="94"/>
      <c r="V50" s="94">
        <f>U50-J50</f>
        <v>0</v>
      </c>
      <c r="W50" s="95" t="str">
        <f>IFERROR(V50/J50,"0")</f>
        <v>0</v>
      </c>
      <c r="X50" s="69"/>
    </row>
    <row r="51" ht="15.75" customHeight="1">
      <c r="A51" s="84"/>
      <c r="B51" s="96"/>
      <c r="C51" s="96"/>
      <c r="D51" s="96"/>
      <c r="E51" s="96"/>
      <c r="F51" s="96"/>
      <c r="G51" s="96"/>
      <c r="H51" s="97" t="s">
        <v>36</v>
      </c>
      <c r="I51" s="105"/>
      <c r="J51" s="96"/>
      <c r="K51" s="100"/>
      <c r="L51" s="100"/>
      <c r="M51" s="106"/>
      <c r="N51" s="100"/>
      <c r="O51" s="100"/>
      <c r="P51" s="100"/>
      <c r="Q51" s="100"/>
      <c r="R51" s="100"/>
      <c r="S51" s="100"/>
      <c r="T51" s="102">
        <f t="shared" si="8"/>
        <v>0</v>
      </c>
      <c r="U51" s="96"/>
      <c r="V51" s="96"/>
      <c r="W51" s="103"/>
      <c r="X51" s="69"/>
    </row>
    <row r="52" ht="15.75" customHeight="1">
      <c r="A52" s="84"/>
      <c r="B52" s="86"/>
      <c r="C52" s="86" t="s">
        <v>73</v>
      </c>
      <c r="D52" s="86"/>
      <c r="E52" s="86"/>
      <c r="F52" s="86"/>
      <c r="G52" s="86"/>
      <c r="H52" s="87" t="s">
        <v>47</v>
      </c>
      <c r="I52" s="104"/>
      <c r="J52" s="89"/>
      <c r="K52" s="92"/>
      <c r="L52" s="92"/>
      <c r="M52" s="91"/>
      <c r="N52" s="92"/>
      <c r="O52" s="92"/>
      <c r="P52" s="92"/>
      <c r="Q52" s="92"/>
      <c r="R52" s="92"/>
      <c r="S52" s="92"/>
      <c r="T52" s="89">
        <f t="shared" si="8"/>
        <v>0</v>
      </c>
      <c r="U52" s="94"/>
      <c r="V52" s="94">
        <f>U52-J52</f>
        <v>0</v>
      </c>
      <c r="W52" s="95" t="str">
        <f>IFERROR(V52/J52,"0")</f>
        <v>0</v>
      </c>
      <c r="X52" s="69"/>
    </row>
    <row r="53" ht="15.75" customHeight="1">
      <c r="A53" s="84"/>
      <c r="B53" s="96"/>
      <c r="C53" s="96"/>
      <c r="D53" s="96"/>
      <c r="E53" s="96"/>
      <c r="F53" s="96"/>
      <c r="G53" s="96"/>
      <c r="H53" s="97" t="s">
        <v>36</v>
      </c>
      <c r="I53" s="105"/>
      <c r="J53" s="96"/>
      <c r="K53" s="100"/>
      <c r="L53" s="100"/>
      <c r="M53" s="106"/>
      <c r="N53" s="100"/>
      <c r="O53" s="100"/>
      <c r="P53" s="100"/>
      <c r="Q53" s="100"/>
      <c r="R53" s="100"/>
      <c r="S53" s="100"/>
      <c r="T53" s="102">
        <f t="shared" si="8"/>
        <v>0</v>
      </c>
      <c r="U53" s="96"/>
      <c r="V53" s="96"/>
      <c r="W53" s="103"/>
      <c r="X53" s="69"/>
    </row>
    <row r="54" ht="15.75" customHeight="1">
      <c r="A54" s="84"/>
      <c r="B54" s="86"/>
      <c r="C54" s="86" t="s">
        <v>74</v>
      </c>
      <c r="D54" s="86"/>
      <c r="E54" s="86"/>
      <c r="F54" s="86"/>
      <c r="G54" s="86"/>
      <c r="H54" s="87" t="s">
        <v>47</v>
      </c>
      <c r="I54" s="104"/>
      <c r="J54" s="89"/>
      <c r="K54" s="92"/>
      <c r="L54" s="92"/>
      <c r="M54" s="91"/>
      <c r="N54" s="92"/>
      <c r="O54" s="92"/>
      <c r="P54" s="92"/>
      <c r="Q54" s="92"/>
      <c r="R54" s="92"/>
      <c r="S54" s="92"/>
      <c r="T54" s="89">
        <f t="shared" si="8"/>
        <v>0</v>
      </c>
      <c r="U54" s="94"/>
      <c r="V54" s="94">
        <f>U54-J54</f>
        <v>0</v>
      </c>
      <c r="W54" s="95" t="str">
        <f>IFERROR(V54/J54,"0")</f>
        <v>0</v>
      </c>
      <c r="X54" s="69"/>
    </row>
    <row r="55" ht="15.75" customHeight="1">
      <c r="A55" s="84"/>
      <c r="B55" s="96"/>
      <c r="C55" s="96"/>
      <c r="D55" s="96"/>
      <c r="E55" s="96"/>
      <c r="F55" s="96"/>
      <c r="G55" s="96"/>
      <c r="H55" s="97" t="s">
        <v>36</v>
      </c>
      <c r="I55" s="105"/>
      <c r="J55" s="96"/>
      <c r="K55" s="100"/>
      <c r="L55" s="100"/>
      <c r="M55" s="106"/>
      <c r="N55" s="100"/>
      <c r="O55" s="100"/>
      <c r="P55" s="100"/>
      <c r="Q55" s="100"/>
      <c r="R55" s="100"/>
      <c r="S55" s="100"/>
      <c r="T55" s="102">
        <f t="shared" si="8"/>
        <v>0</v>
      </c>
      <c r="U55" s="96"/>
      <c r="V55" s="96"/>
      <c r="W55" s="103"/>
      <c r="X55" s="69"/>
    </row>
    <row r="56" ht="15.75" customHeight="1">
      <c r="A56" s="84"/>
      <c r="B56" s="86"/>
      <c r="C56" s="86" t="s">
        <v>75</v>
      </c>
      <c r="D56" s="86"/>
      <c r="E56" s="86"/>
      <c r="F56" s="86"/>
      <c r="G56" s="86"/>
      <c r="H56" s="87" t="s">
        <v>47</v>
      </c>
      <c r="I56" s="104"/>
      <c r="J56" s="89"/>
      <c r="K56" s="92"/>
      <c r="L56" s="92"/>
      <c r="M56" s="91"/>
      <c r="N56" s="92"/>
      <c r="O56" s="92"/>
      <c r="P56" s="92"/>
      <c r="Q56" s="92"/>
      <c r="R56" s="92"/>
      <c r="S56" s="92"/>
      <c r="T56" s="89">
        <f t="shared" si="8"/>
        <v>0</v>
      </c>
      <c r="U56" s="94"/>
      <c r="V56" s="94">
        <f>U56-J56</f>
        <v>0</v>
      </c>
      <c r="W56" s="95" t="str">
        <f>IFERROR(V56/J56,"0")</f>
        <v>0</v>
      </c>
      <c r="X56" s="69"/>
    </row>
    <row r="57" ht="15.75" customHeight="1">
      <c r="A57" s="84"/>
      <c r="B57" s="96"/>
      <c r="C57" s="96"/>
      <c r="D57" s="96"/>
      <c r="E57" s="96"/>
      <c r="F57" s="96"/>
      <c r="G57" s="96"/>
      <c r="H57" s="97" t="s">
        <v>36</v>
      </c>
      <c r="I57" s="105"/>
      <c r="J57" s="96"/>
      <c r="K57" s="100"/>
      <c r="L57" s="100"/>
      <c r="M57" s="106"/>
      <c r="N57" s="100"/>
      <c r="O57" s="100"/>
      <c r="P57" s="100"/>
      <c r="Q57" s="100"/>
      <c r="R57" s="100"/>
      <c r="S57" s="100"/>
      <c r="T57" s="102">
        <f t="shared" si="8"/>
        <v>0</v>
      </c>
      <c r="U57" s="96"/>
      <c r="V57" s="96"/>
      <c r="W57" s="103"/>
      <c r="X57" s="69"/>
    </row>
    <row r="58" ht="15.75" customHeight="1">
      <c r="A58" s="84"/>
      <c r="B58" s="86"/>
      <c r="C58" s="86" t="s">
        <v>76</v>
      </c>
      <c r="D58" s="86"/>
      <c r="E58" s="86"/>
      <c r="F58" s="86"/>
      <c r="G58" s="86"/>
      <c r="H58" s="87" t="s">
        <v>47</v>
      </c>
      <c r="I58" s="104"/>
      <c r="J58" s="89"/>
      <c r="K58" s="92"/>
      <c r="L58" s="92"/>
      <c r="M58" s="91"/>
      <c r="N58" s="92"/>
      <c r="O58" s="92"/>
      <c r="P58" s="92"/>
      <c r="Q58" s="92"/>
      <c r="R58" s="92"/>
      <c r="S58" s="92"/>
      <c r="T58" s="89">
        <f t="shared" si="8"/>
        <v>0</v>
      </c>
      <c r="U58" s="94"/>
      <c r="V58" s="94">
        <f>U58-J58</f>
        <v>0</v>
      </c>
      <c r="W58" s="95" t="str">
        <f>IFERROR(V58/J58,"0")</f>
        <v>0</v>
      </c>
      <c r="X58" s="69"/>
    </row>
    <row r="59" ht="15.75" customHeight="1">
      <c r="A59" s="84"/>
      <c r="B59" s="96"/>
      <c r="C59" s="96"/>
      <c r="D59" s="96"/>
      <c r="E59" s="96"/>
      <c r="F59" s="96"/>
      <c r="G59" s="96"/>
      <c r="H59" s="97" t="s">
        <v>36</v>
      </c>
      <c r="I59" s="105"/>
      <c r="J59" s="96"/>
      <c r="K59" s="100"/>
      <c r="L59" s="100"/>
      <c r="M59" s="106"/>
      <c r="N59" s="100"/>
      <c r="O59" s="100"/>
      <c r="P59" s="100"/>
      <c r="Q59" s="100"/>
      <c r="R59" s="100"/>
      <c r="S59" s="100"/>
      <c r="T59" s="102">
        <f t="shared" si="8"/>
        <v>0</v>
      </c>
      <c r="U59" s="96"/>
      <c r="V59" s="96"/>
      <c r="W59" s="103"/>
      <c r="X59" s="69"/>
    </row>
    <row r="60" ht="15.75" customHeight="1">
      <c r="A60" s="84"/>
      <c r="B60" s="86"/>
      <c r="C60" s="86" t="s">
        <v>77</v>
      </c>
      <c r="D60" s="86"/>
      <c r="E60" s="86"/>
      <c r="F60" s="86"/>
      <c r="G60" s="86"/>
      <c r="H60" s="87" t="s">
        <v>47</v>
      </c>
      <c r="I60" s="104"/>
      <c r="J60" s="89"/>
      <c r="K60" s="92"/>
      <c r="L60" s="92"/>
      <c r="M60" s="91"/>
      <c r="N60" s="92"/>
      <c r="O60" s="92"/>
      <c r="P60" s="92"/>
      <c r="Q60" s="92"/>
      <c r="R60" s="92"/>
      <c r="S60" s="92"/>
      <c r="T60" s="89">
        <f t="shared" si="8"/>
        <v>0</v>
      </c>
      <c r="U60" s="94"/>
      <c r="V60" s="94">
        <f>U60-J60</f>
        <v>0</v>
      </c>
      <c r="W60" s="95" t="str">
        <f>IFERROR(V60/J60,"0")</f>
        <v>0</v>
      </c>
      <c r="X60" s="69"/>
    </row>
    <row r="61" ht="15.75" customHeight="1">
      <c r="A61" s="84"/>
      <c r="B61" s="96"/>
      <c r="C61" s="96"/>
      <c r="D61" s="96"/>
      <c r="E61" s="96"/>
      <c r="F61" s="96"/>
      <c r="G61" s="96"/>
      <c r="H61" s="97" t="s">
        <v>36</v>
      </c>
      <c r="I61" s="110"/>
      <c r="J61" s="96"/>
      <c r="K61" s="100"/>
      <c r="L61" s="100"/>
      <c r="M61" s="106"/>
      <c r="N61" s="100"/>
      <c r="O61" s="100"/>
      <c r="P61" s="100"/>
      <c r="Q61" s="100"/>
      <c r="R61" s="100"/>
      <c r="S61" s="100"/>
      <c r="T61" s="102">
        <f t="shared" si="8"/>
        <v>0</v>
      </c>
      <c r="U61" s="96"/>
      <c r="V61" s="96"/>
      <c r="W61" s="103"/>
      <c r="X61" s="69"/>
    </row>
    <row r="62" ht="15.75" customHeight="1">
      <c r="A62" s="84"/>
      <c r="B62" s="86"/>
      <c r="C62" s="86" t="s">
        <v>78</v>
      </c>
      <c r="D62" s="86"/>
      <c r="E62" s="86"/>
      <c r="F62" s="86"/>
      <c r="G62" s="86"/>
      <c r="H62" s="87" t="s">
        <v>47</v>
      </c>
      <c r="I62" s="104"/>
      <c r="J62" s="89"/>
      <c r="K62" s="92"/>
      <c r="L62" s="92"/>
      <c r="M62" s="91"/>
      <c r="N62" s="92"/>
      <c r="O62" s="92"/>
      <c r="P62" s="92"/>
      <c r="Q62" s="92"/>
      <c r="R62" s="92"/>
      <c r="S62" s="92"/>
      <c r="T62" s="89">
        <f t="shared" si="8"/>
        <v>0</v>
      </c>
      <c r="U62" s="94"/>
      <c r="V62" s="94">
        <f>U62-J62</f>
        <v>0</v>
      </c>
      <c r="W62" s="95" t="str">
        <f>IFERROR(V62/J62,"0")</f>
        <v>0</v>
      </c>
      <c r="X62" s="69"/>
    </row>
    <row r="63" ht="15.75" customHeight="1">
      <c r="A63" s="84"/>
      <c r="B63" s="96"/>
      <c r="C63" s="96"/>
      <c r="D63" s="96"/>
      <c r="E63" s="96"/>
      <c r="F63" s="96"/>
      <c r="G63" s="96"/>
      <c r="H63" s="97" t="s">
        <v>36</v>
      </c>
      <c r="I63" s="105"/>
      <c r="J63" s="96"/>
      <c r="K63" s="100"/>
      <c r="L63" s="100"/>
      <c r="M63" s="106"/>
      <c r="N63" s="100"/>
      <c r="O63" s="100"/>
      <c r="P63" s="100"/>
      <c r="Q63" s="100"/>
      <c r="R63" s="100"/>
      <c r="S63" s="100"/>
      <c r="T63" s="102">
        <f t="shared" si="8"/>
        <v>0</v>
      </c>
      <c r="U63" s="96"/>
      <c r="V63" s="96"/>
      <c r="W63" s="103"/>
      <c r="X63" s="69"/>
    </row>
    <row r="64" ht="15.75" customHeight="1">
      <c r="A64" s="84"/>
      <c r="B64" s="86"/>
      <c r="C64" s="86" t="s">
        <v>79</v>
      </c>
      <c r="D64" s="86"/>
      <c r="E64" s="86"/>
      <c r="F64" s="86"/>
      <c r="G64" s="86"/>
      <c r="H64" s="87" t="s">
        <v>47</v>
      </c>
      <c r="I64" s="111"/>
      <c r="J64" s="89"/>
      <c r="K64" s="92"/>
      <c r="L64" s="92"/>
      <c r="M64" s="91"/>
      <c r="N64" s="92"/>
      <c r="O64" s="92"/>
      <c r="P64" s="92"/>
      <c r="Q64" s="92"/>
      <c r="R64" s="92"/>
      <c r="S64" s="92"/>
      <c r="T64" s="89">
        <f t="shared" si="8"/>
        <v>0</v>
      </c>
      <c r="U64" s="94"/>
      <c r="V64" s="94">
        <f>U64-J64</f>
        <v>0</v>
      </c>
      <c r="W64" s="95" t="str">
        <f>IFERROR(V64/J64,"0")</f>
        <v>0</v>
      </c>
      <c r="X64" s="69"/>
    </row>
    <row r="65" ht="15.75" customHeight="1">
      <c r="A65" s="84"/>
      <c r="B65" s="96"/>
      <c r="C65" s="96"/>
      <c r="D65" s="96"/>
      <c r="E65" s="96"/>
      <c r="F65" s="96"/>
      <c r="G65" s="96"/>
      <c r="H65" s="97" t="s">
        <v>36</v>
      </c>
      <c r="I65" s="110"/>
      <c r="J65" s="96"/>
      <c r="K65" s="100"/>
      <c r="L65" s="100"/>
      <c r="M65" s="106"/>
      <c r="N65" s="100"/>
      <c r="O65" s="100"/>
      <c r="P65" s="100"/>
      <c r="Q65" s="100"/>
      <c r="R65" s="100"/>
      <c r="S65" s="100"/>
      <c r="T65" s="102">
        <f t="shared" si="8"/>
        <v>0</v>
      </c>
      <c r="U65" s="96"/>
      <c r="V65" s="96"/>
      <c r="W65" s="103"/>
      <c r="X65" s="69"/>
    </row>
    <row r="66" ht="15.75" customHeight="1">
      <c r="A66" s="84"/>
      <c r="B66" s="86"/>
      <c r="C66" s="86" t="s">
        <v>80</v>
      </c>
      <c r="D66" s="86"/>
      <c r="E66" s="86"/>
      <c r="F66" s="86"/>
      <c r="G66" s="86"/>
      <c r="H66" s="87" t="s">
        <v>47</v>
      </c>
      <c r="I66" s="104"/>
      <c r="J66" s="89"/>
      <c r="K66" s="92"/>
      <c r="L66" s="92"/>
      <c r="M66" s="91"/>
      <c r="N66" s="92"/>
      <c r="O66" s="92"/>
      <c r="P66" s="92"/>
      <c r="Q66" s="92"/>
      <c r="R66" s="92"/>
      <c r="S66" s="92"/>
      <c r="T66" s="89">
        <f t="shared" si="8"/>
        <v>0</v>
      </c>
      <c r="U66" s="94"/>
      <c r="V66" s="94">
        <f>U66-J66</f>
        <v>0</v>
      </c>
      <c r="W66" s="95" t="str">
        <f>IFERROR(V66/J66,"0")</f>
        <v>0</v>
      </c>
      <c r="X66" s="69"/>
    </row>
    <row r="67" ht="15.75" customHeight="1">
      <c r="A67" s="84"/>
      <c r="B67" s="96"/>
      <c r="C67" s="96"/>
      <c r="D67" s="96"/>
      <c r="E67" s="96"/>
      <c r="F67" s="96"/>
      <c r="G67" s="96"/>
      <c r="H67" s="97" t="s">
        <v>36</v>
      </c>
      <c r="I67" s="105"/>
      <c r="J67" s="96"/>
      <c r="K67" s="100"/>
      <c r="L67" s="100"/>
      <c r="M67" s="106"/>
      <c r="N67" s="100"/>
      <c r="O67" s="100"/>
      <c r="P67" s="100"/>
      <c r="Q67" s="100"/>
      <c r="R67" s="100"/>
      <c r="S67" s="100"/>
      <c r="T67" s="102">
        <f t="shared" si="8"/>
        <v>0</v>
      </c>
      <c r="U67" s="96"/>
      <c r="V67" s="96"/>
      <c r="W67" s="103"/>
      <c r="X67" s="69"/>
    </row>
    <row r="68" ht="15.75" customHeight="1">
      <c r="A68" s="84"/>
      <c r="B68" s="86"/>
      <c r="C68" s="86" t="s">
        <v>81</v>
      </c>
      <c r="D68" s="86"/>
      <c r="E68" s="86"/>
      <c r="F68" s="86"/>
      <c r="G68" s="86"/>
      <c r="H68" s="87" t="s">
        <v>47</v>
      </c>
      <c r="I68" s="104"/>
      <c r="J68" s="89"/>
      <c r="K68" s="92"/>
      <c r="L68" s="92"/>
      <c r="M68" s="91"/>
      <c r="N68" s="92"/>
      <c r="O68" s="92"/>
      <c r="P68" s="92"/>
      <c r="Q68" s="92"/>
      <c r="R68" s="92"/>
      <c r="S68" s="92"/>
      <c r="T68" s="89">
        <f t="shared" si="8"/>
        <v>0</v>
      </c>
      <c r="U68" s="94"/>
      <c r="V68" s="94">
        <f>U68-J68</f>
        <v>0</v>
      </c>
      <c r="W68" s="95" t="str">
        <f>IFERROR(V68/J68,"0")</f>
        <v>0</v>
      </c>
      <c r="X68" s="69"/>
    </row>
    <row r="69" ht="15.75" customHeight="1">
      <c r="A69" s="84"/>
      <c r="B69" s="96"/>
      <c r="C69" s="96"/>
      <c r="D69" s="96"/>
      <c r="E69" s="96"/>
      <c r="F69" s="96"/>
      <c r="G69" s="96"/>
      <c r="H69" s="97" t="s">
        <v>36</v>
      </c>
      <c r="I69" s="105"/>
      <c r="J69" s="96"/>
      <c r="K69" s="100"/>
      <c r="L69" s="100"/>
      <c r="M69" s="106"/>
      <c r="N69" s="100"/>
      <c r="O69" s="100"/>
      <c r="P69" s="100"/>
      <c r="Q69" s="100"/>
      <c r="R69" s="100"/>
      <c r="S69" s="100"/>
      <c r="T69" s="102">
        <f t="shared" si="8"/>
        <v>0</v>
      </c>
      <c r="U69" s="96"/>
      <c r="V69" s="96"/>
      <c r="W69" s="103"/>
      <c r="X69" s="69"/>
    </row>
    <row r="70" ht="15.75" customHeight="1">
      <c r="A70" s="84"/>
      <c r="B70" s="86"/>
      <c r="C70" s="86" t="s">
        <v>82</v>
      </c>
      <c r="D70" s="86"/>
      <c r="E70" s="86"/>
      <c r="F70" s="86"/>
      <c r="G70" s="86"/>
      <c r="H70" s="87" t="s">
        <v>47</v>
      </c>
      <c r="I70" s="104"/>
      <c r="J70" s="89"/>
      <c r="K70" s="92"/>
      <c r="L70" s="92"/>
      <c r="M70" s="91"/>
      <c r="N70" s="92"/>
      <c r="O70" s="92"/>
      <c r="P70" s="92"/>
      <c r="Q70" s="92"/>
      <c r="R70" s="92"/>
      <c r="S70" s="92"/>
      <c r="T70" s="89">
        <f t="shared" si="8"/>
        <v>0</v>
      </c>
      <c r="U70" s="94"/>
      <c r="V70" s="94">
        <f>U70-J70</f>
        <v>0</v>
      </c>
      <c r="W70" s="95" t="str">
        <f>IFERROR(V70/J70,"0")</f>
        <v>0</v>
      </c>
      <c r="X70" s="69"/>
    </row>
    <row r="71" ht="15.75" customHeight="1">
      <c r="A71" s="84"/>
      <c r="B71" s="96"/>
      <c r="C71" s="96"/>
      <c r="D71" s="96"/>
      <c r="E71" s="96"/>
      <c r="F71" s="96"/>
      <c r="G71" s="96"/>
      <c r="H71" s="97" t="s">
        <v>36</v>
      </c>
      <c r="I71" s="105"/>
      <c r="J71" s="96"/>
      <c r="K71" s="100"/>
      <c r="L71" s="100"/>
      <c r="M71" s="106"/>
      <c r="N71" s="100"/>
      <c r="O71" s="100"/>
      <c r="P71" s="100"/>
      <c r="Q71" s="100"/>
      <c r="R71" s="100"/>
      <c r="S71" s="100"/>
      <c r="T71" s="102">
        <f t="shared" si="8"/>
        <v>0</v>
      </c>
      <c r="U71" s="96"/>
      <c r="V71" s="96"/>
      <c r="W71" s="103"/>
      <c r="X71" s="69"/>
    </row>
    <row r="72" ht="15.75" customHeight="1">
      <c r="A72" s="84"/>
      <c r="B72" s="86"/>
      <c r="C72" s="86" t="s">
        <v>83</v>
      </c>
      <c r="D72" s="86"/>
      <c r="E72" s="86"/>
      <c r="F72" s="86"/>
      <c r="G72" s="86"/>
      <c r="H72" s="87" t="s">
        <v>47</v>
      </c>
      <c r="I72" s="104"/>
      <c r="J72" s="89"/>
      <c r="K72" s="92"/>
      <c r="L72" s="92"/>
      <c r="M72" s="91"/>
      <c r="N72" s="92"/>
      <c r="O72" s="92"/>
      <c r="P72" s="92"/>
      <c r="Q72" s="92"/>
      <c r="R72" s="92"/>
      <c r="S72" s="92"/>
      <c r="T72" s="89">
        <f t="shared" si="8"/>
        <v>0</v>
      </c>
      <c r="U72" s="94"/>
      <c r="V72" s="94">
        <f>U72-J72</f>
        <v>0</v>
      </c>
      <c r="W72" s="95" t="str">
        <f>IFERROR(V72/J72,"0")</f>
        <v>0</v>
      </c>
      <c r="X72" s="69"/>
    </row>
    <row r="73" ht="15.75" customHeight="1">
      <c r="A73" s="84"/>
      <c r="B73" s="96"/>
      <c r="C73" s="96"/>
      <c r="D73" s="96"/>
      <c r="E73" s="96"/>
      <c r="F73" s="96"/>
      <c r="G73" s="96"/>
      <c r="H73" s="97" t="s">
        <v>36</v>
      </c>
      <c r="I73" s="105"/>
      <c r="J73" s="96"/>
      <c r="K73" s="100"/>
      <c r="L73" s="100"/>
      <c r="M73" s="106"/>
      <c r="N73" s="100"/>
      <c r="O73" s="100"/>
      <c r="P73" s="100"/>
      <c r="Q73" s="100"/>
      <c r="R73" s="100"/>
      <c r="S73" s="100"/>
      <c r="T73" s="102">
        <f t="shared" si="8"/>
        <v>0</v>
      </c>
      <c r="U73" s="96"/>
      <c r="V73" s="96"/>
      <c r="W73" s="103"/>
      <c r="X73" s="69"/>
    </row>
    <row r="74" ht="15.75" customHeight="1">
      <c r="A74" s="84"/>
      <c r="B74" s="86"/>
      <c r="C74" s="86" t="s">
        <v>84</v>
      </c>
      <c r="D74" s="86"/>
      <c r="E74" s="86"/>
      <c r="F74" s="86"/>
      <c r="G74" s="86"/>
      <c r="H74" s="87" t="s">
        <v>47</v>
      </c>
      <c r="I74" s="104"/>
      <c r="J74" s="89"/>
      <c r="K74" s="92"/>
      <c r="L74" s="92"/>
      <c r="M74" s="91"/>
      <c r="N74" s="92"/>
      <c r="O74" s="92"/>
      <c r="P74" s="92"/>
      <c r="Q74" s="92"/>
      <c r="R74" s="92"/>
      <c r="S74" s="92"/>
      <c r="T74" s="89">
        <f t="shared" si="8"/>
        <v>0</v>
      </c>
      <c r="U74" s="94"/>
      <c r="V74" s="94">
        <f>U74-J74</f>
        <v>0</v>
      </c>
      <c r="W74" s="95" t="str">
        <f>IFERROR(V74/J74,"0")</f>
        <v>0</v>
      </c>
      <c r="X74" s="69"/>
    </row>
    <row r="75" ht="15.75" customHeight="1">
      <c r="A75" s="84"/>
      <c r="B75" s="96"/>
      <c r="C75" s="96"/>
      <c r="D75" s="96"/>
      <c r="E75" s="96"/>
      <c r="F75" s="96"/>
      <c r="G75" s="96"/>
      <c r="H75" s="97" t="s">
        <v>36</v>
      </c>
      <c r="I75" s="105"/>
      <c r="J75" s="96"/>
      <c r="K75" s="100"/>
      <c r="L75" s="100"/>
      <c r="M75" s="106"/>
      <c r="N75" s="100"/>
      <c r="O75" s="100"/>
      <c r="P75" s="100"/>
      <c r="Q75" s="100"/>
      <c r="R75" s="100"/>
      <c r="S75" s="100"/>
      <c r="T75" s="102">
        <f t="shared" si="8"/>
        <v>0</v>
      </c>
      <c r="U75" s="96"/>
      <c r="V75" s="96"/>
      <c r="W75" s="103"/>
      <c r="X75" s="69"/>
    </row>
    <row r="76" ht="15.75" customHeight="1">
      <c r="A76" s="84"/>
      <c r="B76" s="86"/>
      <c r="C76" s="86" t="s">
        <v>85</v>
      </c>
      <c r="D76" s="86"/>
      <c r="E76" s="86"/>
      <c r="F76" s="86"/>
      <c r="G76" s="86"/>
      <c r="H76" s="87" t="s">
        <v>47</v>
      </c>
      <c r="I76" s="104"/>
      <c r="J76" s="89"/>
      <c r="K76" s="92"/>
      <c r="L76" s="92"/>
      <c r="M76" s="91"/>
      <c r="N76" s="92"/>
      <c r="O76" s="92"/>
      <c r="P76" s="92"/>
      <c r="Q76" s="92"/>
      <c r="R76" s="92"/>
      <c r="S76" s="92"/>
      <c r="T76" s="89">
        <f t="shared" si="8"/>
        <v>0</v>
      </c>
      <c r="U76" s="94"/>
      <c r="V76" s="94">
        <f>U76-J76</f>
        <v>0</v>
      </c>
      <c r="W76" s="95" t="str">
        <f>IFERROR(V76/J76,"0")</f>
        <v>0</v>
      </c>
      <c r="X76" s="69"/>
    </row>
    <row r="77" ht="15.75" customHeight="1">
      <c r="A77" s="84"/>
      <c r="B77" s="96"/>
      <c r="C77" s="96"/>
      <c r="D77" s="96"/>
      <c r="E77" s="96"/>
      <c r="F77" s="96"/>
      <c r="G77" s="96"/>
      <c r="H77" s="97" t="s">
        <v>36</v>
      </c>
      <c r="I77" s="105"/>
      <c r="J77" s="96"/>
      <c r="K77" s="100"/>
      <c r="L77" s="100"/>
      <c r="M77" s="106"/>
      <c r="N77" s="100"/>
      <c r="O77" s="100"/>
      <c r="P77" s="100"/>
      <c r="Q77" s="100"/>
      <c r="R77" s="100"/>
      <c r="S77" s="100"/>
      <c r="T77" s="102">
        <f t="shared" si="8"/>
        <v>0</v>
      </c>
      <c r="U77" s="96"/>
      <c r="V77" s="96"/>
      <c r="W77" s="103"/>
      <c r="X77" s="69"/>
    </row>
    <row r="78" ht="15.75" customHeight="1">
      <c r="A78" s="84"/>
      <c r="B78" s="86"/>
      <c r="C78" s="86" t="s">
        <v>86</v>
      </c>
      <c r="D78" s="86"/>
      <c r="E78" s="86"/>
      <c r="F78" s="86"/>
      <c r="G78" s="86"/>
      <c r="H78" s="87" t="s">
        <v>47</v>
      </c>
      <c r="I78" s="104"/>
      <c r="J78" s="89"/>
      <c r="K78" s="92"/>
      <c r="L78" s="92"/>
      <c r="M78" s="91"/>
      <c r="N78" s="92"/>
      <c r="O78" s="92"/>
      <c r="P78" s="92"/>
      <c r="Q78" s="92"/>
      <c r="R78" s="92"/>
      <c r="S78" s="92"/>
      <c r="T78" s="89">
        <f t="shared" si="8"/>
        <v>0</v>
      </c>
      <c r="U78" s="94"/>
      <c r="V78" s="94">
        <f>U78-J78</f>
        <v>0</v>
      </c>
      <c r="W78" s="95" t="str">
        <f>IFERROR(V78/J78,"0")</f>
        <v>0</v>
      </c>
      <c r="X78" s="69"/>
    </row>
    <row r="79" ht="15.75" customHeight="1">
      <c r="A79" s="84"/>
      <c r="B79" s="96"/>
      <c r="C79" s="96"/>
      <c r="D79" s="96"/>
      <c r="E79" s="96"/>
      <c r="F79" s="96"/>
      <c r="G79" s="96"/>
      <c r="H79" s="97" t="s">
        <v>36</v>
      </c>
      <c r="I79" s="105"/>
      <c r="J79" s="96"/>
      <c r="K79" s="100"/>
      <c r="L79" s="100"/>
      <c r="M79" s="106"/>
      <c r="N79" s="100"/>
      <c r="O79" s="100"/>
      <c r="P79" s="100"/>
      <c r="Q79" s="100"/>
      <c r="R79" s="100"/>
      <c r="S79" s="100"/>
      <c r="T79" s="102">
        <f t="shared" si="8"/>
        <v>0</v>
      </c>
      <c r="U79" s="96"/>
      <c r="V79" s="96"/>
      <c r="W79" s="103"/>
      <c r="X79" s="69"/>
    </row>
    <row r="80" ht="15.75" customHeight="1">
      <c r="A80" s="84"/>
      <c r="B80" s="86"/>
      <c r="C80" s="86" t="s">
        <v>87</v>
      </c>
      <c r="D80" s="86"/>
      <c r="E80" s="86"/>
      <c r="F80" s="86"/>
      <c r="G80" s="86"/>
      <c r="H80" s="87" t="s">
        <v>47</v>
      </c>
      <c r="I80" s="104"/>
      <c r="J80" s="89"/>
      <c r="K80" s="92"/>
      <c r="L80" s="92"/>
      <c r="M80" s="91"/>
      <c r="N80" s="92"/>
      <c r="O80" s="92"/>
      <c r="P80" s="92"/>
      <c r="Q80" s="92"/>
      <c r="R80" s="92"/>
      <c r="S80" s="92"/>
      <c r="T80" s="89">
        <f t="shared" si="8"/>
        <v>0</v>
      </c>
      <c r="U80" s="94"/>
      <c r="V80" s="94">
        <f>U80-J80</f>
        <v>0</v>
      </c>
      <c r="W80" s="95" t="str">
        <f>IFERROR(V80/J80,"0")</f>
        <v>0</v>
      </c>
      <c r="X80" s="69"/>
    </row>
    <row r="81" ht="15.75" customHeight="1">
      <c r="A81" s="84"/>
      <c r="B81" s="96"/>
      <c r="C81" s="96"/>
      <c r="D81" s="96"/>
      <c r="E81" s="96"/>
      <c r="F81" s="96"/>
      <c r="G81" s="96"/>
      <c r="H81" s="97" t="s">
        <v>36</v>
      </c>
      <c r="I81" s="105"/>
      <c r="J81" s="96"/>
      <c r="K81" s="100"/>
      <c r="L81" s="100"/>
      <c r="M81" s="106"/>
      <c r="N81" s="100"/>
      <c r="O81" s="100"/>
      <c r="P81" s="100"/>
      <c r="Q81" s="100"/>
      <c r="R81" s="100"/>
      <c r="S81" s="100"/>
      <c r="T81" s="102">
        <f t="shared" si="8"/>
        <v>0</v>
      </c>
      <c r="U81" s="96"/>
      <c r="V81" s="96"/>
      <c r="W81" s="103"/>
      <c r="X81" s="69"/>
    </row>
    <row r="82" ht="15.75" customHeight="1">
      <c r="A82" s="84"/>
      <c r="B82" s="86"/>
      <c r="C82" s="86" t="s">
        <v>88</v>
      </c>
      <c r="D82" s="86"/>
      <c r="E82" s="86"/>
      <c r="F82" s="86"/>
      <c r="G82" s="86"/>
      <c r="H82" s="87" t="s">
        <v>47</v>
      </c>
      <c r="I82" s="104"/>
      <c r="J82" s="89"/>
      <c r="K82" s="92"/>
      <c r="L82" s="92"/>
      <c r="M82" s="91"/>
      <c r="N82" s="92"/>
      <c r="O82" s="92"/>
      <c r="P82" s="92"/>
      <c r="Q82" s="92"/>
      <c r="R82" s="92"/>
      <c r="S82" s="92"/>
      <c r="T82" s="89">
        <f t="shared" si="8"/>
        <v>0</v>
      </c>
      <c r="U82" s="94"/>
      <c r="V82" s="94">
        <f>U82-J82</f>
        <v>0</v>
      </c>
      <c r="W82" s="95" t="str">
        <f>IFERROR(V82/J82,"0")</f>
        <v>0</v>
      </c>
      <c r="X82" s="69"/>
    </row>
    <row r="83" ht="15.75" customHeight="1">
      <c r="A83" s="84"/>
      <c r="B83" s="96"/>
      <c r="C83" s="96"/>
      <c r="D83" s="96"/>
      <c r="E83" s="96"/>
      <c r="F83" s="96"/>
      <c r="G83" s="96"/>
      <c r="H83" s="97" t="s">
        <v>36</v>
      </c>
      <c r="I83" s="105"/>
      <c r="J83" s="96"/>
      <c r="K83" s="100"/>
      <c r="L83" s="100"/>
      <c r="M83" s="106"/>
      <c r="N83" s="100"/>
      <c r="O83" s="100"/>
      <c r="P83" s="100"/>
      <c r="Q83" s="100"/>
      <c r="R83" s="100"/>
      <c r="S83" s="100"/>
      <c r="T83" s="102">
        <f t="shared" si="8"/>
        <v>0</v>
      </c>
      <c r="U83" s="96"/>
      <c r="V83" s="96"/>
      <c r="W83" s="103"/>
      <c r="X83" s="69"/>
    </row>
    <row r="84" ht="15.75" customHeight="1">
      <c r="A84" s="84"/>
      <c r="B84" s="86"/>
      <c r="C84" s="86" t="s">
        <v>89</v>
      </c>
      <c r="D84" s="86"/>
      <c r="E84" s="86"/>
      <c r="F84" s="86"/>
      <c r="G84" s="86"/>
      <c r="H84" s="87" t="s">
        <v>47</v>
      </c>
      <c r="I84" s="104"/>
      <c r="J84" s="89"/>
      <c r="K84" s="92"/>
      <c r="L84" s="92"/>
      <c r="M84" s="91"/>
      <c r="N84" s="92"/>
      <c r="O84" s="92"/>
      <c r="P84" s="92"/>
      <c r="Q84" s="92"/>
      <c r="R84" s="92"/>
      <c r="S84" s="92"/>
      <c r="T84" s="89">
        <f t="shared" si="8"/>
        <v>0</v>
      </c>
      <c r="U84" s="94"/>
      <c r="V84" s="94">
        <f>U84-J84</f>
        <v>0</v>
      </c>
      <c r="W84" s="95" t="str">
        <f>IFERROR(V84/J84,"0")</f>
        <v>0</v>
      </c>
      <c r="X84" s="69"/>
    </row>
    <row r="85" ht="15.75" customHeight="1">
      <c r="A85" s="84"/>
      <c r="B85" s="96"/>
      <c r="C85" s="96"/>
      <c r="D85" s="96"/>
      <c r="E85" s="96"/>
      <c r="F85" s="96"/>
      <c r="G85" s="96"/>
      <c r="H85" s="97" t="s">
        <v>36</v>
      </c>
      <c r="I85" s="105"/>
      <c r="J85" s="96"/>
      <c r="K85" s="100"/>
      <c r="L85" s="100"/>
      <c r="M85" s="106"/>
      <c r="N85" s="100"/>
      <c r="O85" s="100"/>
      <c r="P85" s="100"/>
      <c r="Q85" s="100"/>
      <c r="R85" s="100"/>
      <c r="S85" s="100"/>
      <c r="T85" s="102">
        <f t="shared" si="8"/>
        <v>0</v>
      </c>
      <c r="U85" s="96"/>
      <c r="V85" s="96"/>
      <c r="W85" s="103"/>
      <c r="X85" s="69"/>
    </row>
    <row r="86" ht="15.75" customHeight="1">
      <c r="A86" s="84"/>
      <c r="B86" s="86"/>
      <c r="C86" s="86" t="s">
        <v>90</v>
      </c>
      <c r="D86" s="86"/>
      <c r="E86" s="86"/>
      <c r="F86" s="86"/>
      <c r="G86" s="86"/>
      <c r="H86" s="87" t="s">
        <v>47</v>
      </c>
      <c r="I86" s="104"/>
      <c r="J86" s="89"/>
      <c r="K86" s="92"/>
      <c r="L86" s="92"/>
      <c r="M86" s="91"/>
      <c r="N86" s="92"/>
      <c r="O86" s="92"/>
      <c r="P86" s="92"/>
      <c r="Q86" s="92"/>
      <c r="R86" s="92"/>
      <c r="S86" s="92"/>
      <c r="T86" s="89">
        <f t="shared" si="8"/>
        <v>0</v>
      </c>
      <c r="U86" s="94"/>
      <c r="V86" s="94">
        <f>U86-J86</f>
        <v>0</v>
      </c>
      <c r="W86" s="95" t="str">
        <f>IFERROR(V86/J86,"0")</f>
        <v>0</v>
      </c>
      <c r="X86" s="69"/>
    </row>
    <row r="87" ht="15.75" customHeight="1">
      <c r="A87" s="84"/>
      <c r="B87" s="96"/>
      <c r="C87" s="96"/>
      <c r="D87" s="96"/>
      <c r="E87" s="96"/>
      <c r="F87" s="96"/>
      <c r="G87" s="96"/>
      <c r="H87" s="97" t="s">
        <v>36</v>
      </c>
      <c r="I87" s="105"/>
      <c r="J87" s="96"/>
      <c r="K87" s="100"/>
      <c r="L87" s="100"/>
      <c r="M87" s="106"/>
      <c r="N87" s="100"/>
      <c r="O87" s="100"/>
      <c r="P87" s="100"/>
      <c r="Q87" s="100"/>
      <c r="R87" s="100"/>
      <c r="S87" s="100"/>
      <c r="T87" s="102">
        <f t="shared" si="8"/>
        <v>0</v>
      </c>
      <c r="U87" s="96"/>
      <c r="V87" s="96"/>
      <c r="W87" s="103"/>
      <c r="X87" s="69"/>
    </row>
    <row r="88" ht="15.75" customHeight="1">
      <c r="A88" s="84"/>
      <c r="B88" s="86"/>
      <c r="C88" s="86" t="s">
        <v>91</v>
      </c>
      <c r="D88" s="86"/>
      <c r="E88" s="86"/>
      <c r="F88" s="86"/>
      <c r="G88" s="86"/>
      <c r="H88" s="87" t="s">
        <v>47</v>
      </c>
      <c r="I88" s="104"/>
      <c r="J88" s="89"/>
      <c r="K88" s="92"/>
      <c r="L88" s="92"/>
      <c r="M88" s="91"/>
      <c r="N88" s="92"/>
      <c r="O88" s="92"/>
      <c r="P88" s="92"/>
      <c r="Q88" s="92"/>
      <c r="R88" s="92"/>
      <c r="S88" s="92"/>
      <c r="T88" s="89">
        <f t="shared" si="8"/>
        <v>0</v>
      </c>
      <c r="U88" s="94"/>
      <c r="V88" s="94">
        <f>U88-J88</f>
        <v>0</v>
      </c>
      <c r="W88" s="95" t="str">
        <f>IFERROR(V88/J88,"0")</f>
        <v>0</v>
      </c>
      <c r="X88" s="69"/>
    </row>
    <row r="89" ht="15.75" customHeight="1">
      <c r="A89" s="84"/>
      <c r="B89" s="96"/>
      <c r="C89" s="96"/>
      <c r="D89" s="96"/>
      <c r="E89" s="96"/>
      <c r="F89" s="96"/>
      <c r="G89" s="96"/>
      <c r="H89" s="97" t="s">
        <v>36</v>
      </c>
      <c r="I89" s="105"/>
      <c r="J89" s="96"/>
      <c r="K89" s="100"/>
      <c r="L89" s="100"/>
      <c r="M89" s="106"/>
      <c r="N89" s="100"/>
      <c r="O89" s="100"/>
      <c r="P89" s="100"/>
      <c r="Q89" s="100"/>
      <c r="R89" s="100"/>
      <c r="S89" s="100"/>
      <c r="T89" s="102">
        <f t="shared" si="8"/>
        <v>0</v>
      </c>
      <c r="U89" s="96"/>
      <c r="V89" s="96"/>
      <c r="W89" s="103"/>
      <c r="X89" s="69"/>
    </row>
    <row r="90" ht="15.75" customHeight="1">
      <c r="A90" s="84"/>
      <c r="B90" s="86"/>
      <c r="C90" s="86" t="s">
        <v>92</v>
      </c>
      <c r="D90" s="86"/>
      <c r="E90" s="86"/>
      <c r="F90" s="86"/>
      <c r="G90" s="86"/>
      <c r="H90" s="87" t="s">
        <v>47</v>
      </c>
      <c r="I90" s="104"/>
      <c r="J90" s="89"/>
      <c r="K90" s="92"/>
      <c r="L90" s="92"/>
      <c r="M90" s="91"/>
      <c r="N90" s="92"/>
      <c r="O90" s="92"/>
      <c r="P90" s="92"/>
      <c r="Q90" s="92"/>
      <c r="R90" s="92"/>
      <c r="S90" s="92"/>
      <c r="T90" s="89">
        <f t="shared" si="8"/>
        <v>0</v>
      </c>
      <c r="U90" s="94"/>
      <c r="V90" s="94">
        <f>U90-J90</f>
        <v>0</v>
      </c>
      <c r="W90" s="95" t="str">
        <f>IFERROR(V90/J90,"0")</f>
        <v>0</v>
      </c>
      <c r="X90" s="69"/>
    </row>
    <row r="91" ht="15.75" customHeight="1">
      <c r="A91" s="84"/>
      <c r="B91" s="96"/>
      <c r="C91" s="96"/>
      <c r="D91" s="96"/>
      <c r="E91" s="96"/>
      <c r="F91" s="96"/>
      <c r="G91" s="96"/>
      <c r="H91" s="97" t="s">
        <v>36</v>
      </c>
      <c r="I91" s="105"/>
      <c r="J91" s="96"/>
      <c r="K91" s="100"/>
      <c r="L91" s="100"/>
      <c r="M91" s="106"/>
      <c r="N91" s="100"/>
      <c r="O91" s="100"/>
      <c r="P91" s="100"/>
      <c r="Q91" s="100"/>
      <c r="R91" s="100"/>
      <c r="S91" s="100"/>
      <c r="T91" s="102">
        <f t="shared" si="8"/>
        <v>0</v>
      </c>
      <c r="U91" s="96"/>
      <c r="V91" s="96"/>
      <c r="W91" s="103"/>
      <c r="X91" s="69"/>
    </row>
    <row r="92" ht="15.75" customHeight="1">
      <c r="A92" s="84"/>
      <c r="B92" s="86"/>
      <c r="C92" s="86" t="s">
        <v>93</v>
      </c>
      <c r="D92" s="86"/>
      <c r="E92" s="86"/>
      <c r="F92" s="86"/>
      <c r="G92" s="86"/>
      <c r="H92" s="87" t="s">
        <v>47</v>
      </c>
      <c r="I92" s="104"/>
      <c r="J92" s="89"/>
      <c r="K92" s="92"/>
      <c r="L92" s="92"/>
      <c r="M92" s="91"/>
      <c r="N92" s="92"/>
      <c r="O92" s="92"/>
      <c r="P92" s="92"/>
      <c r="Q92" s="92"/>
      <c r="R92" s="92"/>
      <c r="S92" s="92"/>
      <c r="T92" s="89">
        <f t="shared" si="8"/>
        <v>0</v>
      </c>
      <c r="U92" s="94"/>
      <c r="V92" s="94">
        <f>U92-J92</f>
        <v>0</v>
      </c>
      <c r="W92" s="95" t="str">
        <f>IFERROR(V92/J92,"0")</f>
        <v>0</v>
      </c>
      <c r="X92" s="69"/>
    </row>
    <row r="93" ht="15.75" customHeight="1">
      <c r="A93" s="84"/>
      <c r="B93" s="96"/>
      <c r="C93" s="96"/>
      <c r="D93" s="96"/>
      <c r="E93" s="96"/>
      <c r="F93" s="96"/>
      <c r="G93" s="96"/>
      <c r="H93" s="97" t="s">
        <v>36</v>
      </c>
      <c r="I93" s="105"/>
      <c r="J93" s="96"/>
      <c r="K93" s="100"/>
      <c r="L93" s="100"/>
      <c r="M93" s="106"/>
      <c r="N93" s="100"/>
      <c r="O93" s="100"/>
      <c r="P93" s="100"/>
      <c r="Q93" s="100"/>
      <c r="R93" s="100"/>
      <c r="S93" s="100"/>
      <c r="T93" s="102">
        <f t="shared" si="8"/>
        <v>0</v>
      </c>
      <c r="U93" s="96"/>
      <c r="V93" s="96"/>
      <c r="W93" s="103"/>
      <c r="X93" s="69"/>
    </row>
    <row r="94" ht="15.75" customHeight="1">
      <c r="A94" s="84"/>
      <c r="B94" s="86"/>
      <c r="C94" s="86" t="s">
        <v>94</v>
      </c>
      <c r="D94" s="86"/>
      <c r="E94" s="86"/>
      <c r="F94" s="86"/>
      <c r="G94" s="86"/>
      <c r="H94" s="87" t="s">
        <v>47</v>
      </c>
      <c r="I94" s="104"/>
      <c r="J94" s="89"/>
      <c r="K94" s="92"/>
      <c r="L94" s="92"/>
      <c r="M94" s="91"/>
      <c r="N94" s="92"/>
      <c r="O94" s="92"/>
      <c r="P94" s="92"/>
      <c r="Q94" s="92"/>
      <c r="R94" s="92"/>
      <c r="S94" s="92"/>
      <c r="T94" s="89">
        <f t="shared" si="8"/>
        <v>0</v>
      </c>
      <c r="U94" s="94"/>
      <c r="V94" s="94">
        <f>U94-J94</f>
        <v>0</v>
      </c>
      <c r="W94" s="95" t="str">
        <f>IFERROR(V94/J94,"0")</f>
        <v>0</v>
      </c>
      <c r="X94" s="69"/>
    </row>
    <row r="95" ht="15.75" customHeight="1">
      <c r="A95" s="84"/>
      <c r="B95" s="96"/>
      <c r="C95" s="96"/>
      <c r="D95" s="107"/>
      <c r="E95" s="96"/>
      <c r="F95" s="96"/>
      <c r="G95" s="96"/>
      <c r="H95" s="97" t="s">
        <v>36</v>
      </c>
      <c r="I95" s="105"/>
      <c r="J95" s="96"/>
      <c r="K95" s="100"/>
      <c r="L95" s="100"/>
      <c r="M95" s="106"/>
      <c r="N95" s="100"/>
      <c r="O95" s="100"/>
      <c r="P95" s="100"/>
      <c r="Q95" s="100"/>
      <c r="R95" s="100"/>
      <c r="S95" s="100"/>
      <c r="T95" s="102">
        <f t="shared" si="8"/>
        <v>0</v>
      </c>
      <c r="U95" s="96"/>
      <c r="V95" s="96"/>
      <c r="W95" s="103"/>
      <c r="X95" s="69"/>
    </row>
    <row r="96" ht="15.75" customHeight="1">
      <c r="A96" s="84"/>
      <c r="B96" s="86"/>
      <c r="C96" s="86" t="s">
        <v>95</v>
      </c>
      <c r="D96" s="86"/>
      <c r="E96" s="86"/>
      <c r="F96" s="86"/>
      <c r="G96" s="86"/>
      <c r="H96" s="87" t="s">
        <v>47</v>
      </c>
      <c r="I96" s="104"/>
      <c r="J96" s="89"/>
      <c r="K96" s="92"/>
      <c r="L96" s="92"/>
      <c r="M96" s="91"/>
      <c r="N96" s="92"/>
      <c r="O96" s="92"/>
      <c r="P96" s="92"/>
      <c r="Q96" s="92"/>
      <c r="R96" s="92"/>
      <c r="S96" s="92"/>
      <c r="T96" s="89">
        <f t="shared" si="8"/>
        <v>0</v>
      </c>
      <c r="U96" s="94"/>
      <c r="V96" s="94">
        <f>U96-J96</f>
        <v>0</v>
      </c>
      <c r="W96" s="95" t="str">
        <f>IFERROR(V96/J96,"0")</f>
        <v>0</v>
      </c>
      <c r="X96" s="69"/>
    </row>
    <row r="97" ht="15.75" customHeight="1">
      <c r="A97" s="84"/>
      <c r="B97" s="96"/>
      <c r="C97" s="96"/>
      <c r="D97" s="107"/>
      <c r="E97" s="96"/>
      <c r="F97" s="96"/>
      <c r="G97" s="96"/>
      <c r="H97" s="97" t="s">
        <v>36</v>
      </c>
      <c r="I97" s="105"/>
      <c r="J97" s="96"/>
      <c r="K97" s="100"/>
      <c r="L97" s="100"/>
      <c r="M97" s="106"/>
      <c r="N97" s="100"/>
      <c r="O97" s="100"/>
      <c r="P97" s="100"/>
      <c r="Q97" s="100"/>
      <c r="R97" s="100"/>
      <c r="S97" s="100"/>
      <c r="T97" s="102">
        <f t="shared" si="8"/>
        <v>0</v>
      </c>
      <c r="U97" s="96"/>
      <c r="V97" s="96"/>
      <c r="W97" s="103"/>
      <c r="X97" s="69"/>
    </row>
    <row r="98" ht="15.75" customHeight="1">
      <c r="A98" s="84"/>
      <c r="B98" s="86"/>
      <c r="C98" s="86" t="s">
        <v>96</v>
      </c>
      <c r="D98" s="86"/>
      <c r="E98" s="86"/>
      <c r="F98" s="86"/>
      <c r="G98" s="86"/>
      <c r="H98" s="87" t="s">
        <v>47</v>
      </c>
      <c r="I98" s="104"/>
      <c r="J98" s="89"/>
      <c r="K98" s="92"/>
      <c r="L98" s="92"/>
      <c r="M98" s="91"/>
      <c r="N98" s="92"/>
      <c r="O98" s="92"/>
      <c r="P98" s="92"/>
      <c r="Q98" s="92"/>
      <c r="R98" s="92"/>
      <c r="S98" s="92"/>
      <c r="T98" s="89">
        <f t="shared" si="8"/>
        <v>0</v>
      </c>
      <c r="U98" s="94"/>
      <c r="V98" s="94">
        <f>U98-J98</f>
        <v>0</v>
      </c>
      <c r="W98" s="95" t="str">
        <f>IFERROR(V98/J98,"0")</f>
        <v>0</v>
      </c>
      <c r="X98" s="69"/>
    </row>
    <row r="99" ht="15.75" customHeight="1">
      <c r="A99" s="84"/>
      <c r="B99" s="96"/>
      <c r="C99" s="96"/>
      <c r="D99" s="107"/>
      <c r="E99" s="96"/>
      <c r="F99" s="96"/>
      <c r="G99" s="96"/>
      <c r="H99" s="97" t="s">
        <v>36</v>
      </c>
      <c r="I99" s="105"/>
      <c r="J99" s="96"/>
      <c r="K99" s="100"/>
      <c r="L99" s="100"/>
      <c r="M99" s="106"/>
      <c r="N99" s="100"/>
      <c r="O99" s="100"/>
      <c r="P99" s="100"/>
      <c r="Q99" s="100"/>
      <c r="R99" s="100"/>
      <c r="S99" s="100"/>
      <c r="T99" s="102">
        <f t="shared" si="8"/>
        <v>0</v>
      </c>
      <c r="U99" s="96"/>
      <c r="V99" s="96"/>
      <c r="W99" s="103"/>
      <c r="X99" s="69"/>
    </row>
    <row r="100" ht="15.75" customHeight="1">
      <c r="A100" s="84"/>
      <c r="B100" s="86"/>
      <c r="C100" s="86" t="s">
        <v>97</v>
      </c>
      <c r="D100" s="86"/>
      <c r="E100" s="86"/>
      <c r="F100" s="86"/>
      <c r="G100" s="86"/>
      <c r="H100" s="87" t="s">
        <v>47</v>
      </c>
      <c r="I100" s="104"/>
      <c r="J100" s="89"/>
      <c r="K100" s="92"/>
      <c r="L100" s="92"/>
      <c r="M100" s="91"/>
      <c r="N100" s="92"/>
      <c r="O100" s="92"/>
      <c r="P100" s="92"/>
      <c r="Q100" s="92"/>
      <c r="R100" s="92"/>
      <c r="S100" s="92"/>
      <c r="T100" s="89">
        <f t="shared" si="8"/>
        <v>0</v>
      </c>
      <c r="U100" s="94"/>
      <c r="V100" s="94">
        <f>U100-J100</f>
        <v>0</v>
      </c>
      <c r="W100" s="95" t="str">
        <f>IFERROR(V100/J100,"0")</f>
        <v>0</v>
      </c>
      <c r="X100" s="69"/>
    </row>
    <row r="101" ht="15.75" customHeight="1">
      <c r="A101" s="84"/>
      <c r="B101" s="96"/>
      <c r="C101" s="96"/>
      <c r="D101" s="107"/>
      <c r="E101" s="96"/>
      <c r="F101" s="96"/>
      <c r="G101" s="96"/>
      <c r="H101" s="97" t="s">
        <v>36</v>
      </c>
      <c r="I101" s="105"/>
      <c r="J101" s="96"/>
      <c r="K101" s="100"/>
      <c r="L101" s="100"/>
      <c r="M101" s="106"/>
      <c r="N101" s="100"/>
      <c r="O101" s="100"/>
      <c r="P101" s="100"/>
      <c r="Q101" s="100"/>
      <c r="R101" s="100"/>
      <c r="S101" s="100"/>
      <c r="T101" s="102">
        <f t="shared" si="8"/>
        <v>0</v>
      </c>
      <c r="U101" s="96"/>
      <c r="V101" s="96"/>
      <c r="W101" s="103"/>
      <c r="X101" s="69"/>
    </row>
    <row r="102" ht="15.75" customHeight="1">
      <c r="A102" s="84"/>
      <c r="B102" s="86"/>
      <c r="C102" s="86" t="s">
        <v>98</v>
      </c>
      <c r="D102" s="86"/>
      <c r="E102" s="86"/>
      <c r="F102" s="86"/>
      <c r="G102" s="86"/>
      <c r="H102" s="87" t="s">
        <v>47</v>
      </c>
      <c r="I102" s="104"/>
      <c r="J102" s="89"/>
      <c r="K102" s="92"/>
      <c r="L102" s="92"/>
      <c r="M102" s="91"/>
      <c r="N102" s="92"/>
      <c r="O102" s="92"/>
      <c r="P102" s="92"/>
      <c r="Q102" s="92"/>
      <c r="R102" s="92"/>
      <c r="S102" s="92"/>
      <c r="T102" s="89">
        <f t="shared" si="8"/>
        <v>0</v>
      </c>
      <c r="U102" s="94"/>
      <c r="V102" s="94">
        <f>U102-J102</f>
        <v>0</v>
      </c>
      <c r="W102" s="95" t="str">
        <f>IFERROR(V102/J102,"0")</f>
        <v>0</v>
      </c>
      <c r="X102" s="69"/>
    </row>
    <row r="103" ht="15.75" customHeight="1">
      <c r="A103" s="84"/>
      <c r="B103" s="96"/>
      <c r="C103" s="96"/>
      <c r="D103" s="107"/>
      <c r="E103" s="96"/>
      <c r="F103" s="96"/>
      <c r="G103" s="96"/>
      <c r="H103" s="97" t="s">
        <v>36</v>
      </c>
      <c r="I103" s="105"/>
      <c r="J103" s="96"/>
      <c r="K103" s="100"/>
      <c r="L103" s="100"/>
      <c r="M103" s="106"/>
      <c r="N103" s="100"/>
      <c r="O103" s="100"/>
      <c r="P103" s="100"/>
      <c r="Q103" s="100"/>
      <c r="R103" s="100"/>
      <c r="S103" s="100"/>
      <c r="T103" s="102">
        <f t="shared" si="8"/>
        <v>0</v>
      </c>
      <c r="U103" s="96"/>
      <c r="V103" s="96"/>
      <c r="W103" s="103"/>
      <c r="X103" s="69"/>
    </row>
    <row r="104" ht="15.75" customHeight="1">
      <c r="A104" s="84"/>
      <c r="B104" s="86"/>
      <c r="C104" s="86" t="s">
        <v>99</v>
      </c>
      <c r="D104" s="86"/>
      <c r="E104" s="86"/>
      <c r="F104" s="86"/>
      <c r="G104" s="86"/>
      <c r="H104" s="87" t="s">
        <v>47</v>
      </c>
      <c r="I104" s="104"/>
      <c r="J104" s="89"/>
      <c r="K104" s="92"/>
      <c r="L104" s="92"/>
      <c r="M104" s="91"/>
      <c r="N104" s="92"/>
      <c r="O104" s="92"/>
      <c r="P104" s="92"/>
      <c r="Q104" s="92"/>
      <c r="R104" s="92"/>
      <c r="S104" s="92"/>
      <c r="T104" s="89">
        <f t="shared" si="8"/>
        <v>0</v>
      </c>
      <c r="U104" s="94"/>
      <c r="V104" s="94">
        <f>U104-J104</f>
        <v>0</v>
      </c>
      <c r="W104" s="95" t="str">
        <f>IFERROR(V104/J104,"0")</f>
        <v>0</v>
      </c>
      <c r="X104" s="69"/>
    </row>
    <row r="105" ht="15.75" customHeight="1">
      <c r="A105" s="84"/>
      <c r="B105" s="96"/>
      <c r="C105" s="96"/>
      <c r="D105" s="107"/>
      <c r="E105" s="96"/>
      <c r="F105" s="96"/>
      <c r="G105" s="96"/>
      <c r="H105" s="97" t="s">
        <v>36</v>
      </c>
      <c r="I105" s="105"/>
      <c r="J105" s="96"/>
      <c r="K105" s="100"/>
      <c r="L105" s="100"/>
      <c r="M105" s="106"/>
      <c r="N105" s="100"/>
      <c r="O105" s="100"/>
      <c r="P105" s="100"/>
      <c r="Q105" s="100"/>
      <c r="R105" s="100"/>
      <c r="S105" s="100"/>
      <c r="T105" s="102">
        <f t="shared" si="8"/>
        <v>0</v>
      </c>
      <c r="U105" s="96"/>
      <c r="V105" s="96"/>
      <c r="W105" s="103"/>
      <c r="X105" s="69"/>
    </row>
    <row r="106" ht="15.75" customHeight="1">
      <c r="A106" s="84"/>
      <c r="B106" s="86"/>
      <c r="C106" s="86" t="s">
        <v>100</v>
      </c>
      <c r="D106" s="86"/>
      <c r="E106" s="86"/>
      <c r="F106" s="86"/>
      <c r="G106" s="86"/>
      <c r="H106" s="87" t="s">
        <v>47</v>
      </c>
      <c r="I106" s="104"/>
      <c r="J106" s="89"/>
      <c r="K106" s="92"/>
      <c r="L106" s="92"/>
      <c r="M106" s="91"/>
      <c r="N106" s="92"/>
      <c r="O106" s="92"/>
      <c r="P106" s="92"/>
      <c r="Q106" s="92"/>
      <c r="R106" s="92"/>
      <c r="S106" s="92"/>
      <c r="T106" s="89">
        <f t="shared" si="8"/>
        <v>0</v>
      </c>
      <c r="U106" s="94"/>
      <c r="V106" s="94">
        <f>U106-J106</f>
        <v>0</v>
      </c>
      <c r="W106" s="95" t="str">
        <f>IFERROR(V106/J106,"0")</f>
        <v>0</v>
      </c>
      <c r="X106" s="69"/>
    </row>
    <row r="107" ht="15.75" customHeight="1">
      <c r="A107" s="84"/>
      <c r="B107" s="96"/>
      <c r="C107" s="96"/>
      <c r="D107" s="107"/>
      <c r="E107" s="96"/>
      <c r="F107" s="96"/>
      <c r="G107" s="96"/>
      <c r="H107" s="97" t="s">
        <v>36</v>
      </c>
      <c r="I107" s="105"/>
      <c r="J107" s="96"/>
      <c r="K107" s="100"/>
      <c r="L107" s="100"/>
      <c r="M107" s="106"/>
      <c r="N107" s="100"/>
      <c r="O107" s="100"/>
      <c r="P107" s="100"/>
      <c r="Q107" s="100"/>
      <c r="R107" s="100"/>
      <c r="S107" s="100"/>
      <c r="T107" s="102">
        <f t="shared" si="8"/>
        <v>0</v>
      </c>
      <c r="U107" s="96"/>
      <c r="V107" s="96"/>
      <c r="W107" s="103"/>
      <c r="X107" s="69"/>
    </row>
    <row r="108" ht="15.75" customHeight="1">
      <c r="A108" s="84"/>
      <c r="B108" s="86"/>
      <c r="C108" s="86" t="s">
        <v>101</v>
      </c>
      <c r="D108" s="86"/>
      <c r="E108" s="86"/>
      <c r="F108" s="86"/>
      <c r="G108" s="86"/>
      <c r="H108" s="87" t="s">
        <v>47</v>
      </c>
      <c r="I108" s="104"/>
      <c r="J108" s="89"/>
      <c r="K108" s="92"/>
      <c r="L108" s="92"/>
      <c r="M108" s="91"/>
      <c r="N108" s="92"/>
      <c r="O108" s="92"/>
      <c r="P108" s="92"/>
      <c r="Q108" s="92"/>
      <c r="R108" s="92"/>
      <c r="S108" s="92"/>
      <c r="T108" s="89">
        <f t="shared" si="8"/>
        <v>0</v>
      </c>
      <c r="U108" s="94"/>
      <c r="V108" s="94">
        <f>U108-J108</f>
        <v>0</v>
      </c>
      <c r="W108" s="95" t="str">
        <f>IFERROR(V108/J108,"0")</f>
        <v>0</v>
      </c>
      <c r="X108" s="69"/>
    </row>
    <row r="109" ht="15.75" customHeight="1">
      <c r="A109" s="84"/>
      <c r="B109" s="96"/>
      <c r="C109" s="96"/>
      <c r="D109" s="107"/>
      <c r="E109" s="96"/>
      <c r="F109" s="96"/>
      <c r="G109" s="96"/>
      <c r="H109" s="97" t="s">
        <v>36</v>
      </c>
      <c r="I109" s="105"/>
      <c r="J109" s="96"/>
      <c r="K109" s="100"/>
      <c r="L109" s="100"/>
      <c r="M109" s="106"/>
      <c r="N109" s="100"/>
      <c r="O109" s="100"/>
      <c r="P109" s="100"/>
      <c r="Q109" s="100"/>
      <c r="R109" s="100"/>
      <c r="S109" s="100"/>
      <c r="T109" s="102">
        <f t="shared" si="8"/>
        <v>0</v>
      </c>
      <c r="U109" s="96"/>
      <c r="V109" s="96"/>
      <c r="W109" s="103"/>
      <c r="X109" s="69"/>
    </row>
    <row r="110" ht="15.75" customHeight="1">
      <c r="A110" s="84"/>
      <c r="B110" s="86"/>
      <c r="C110" s="86" t="s">
        <v>102</v>
      </c>
      <c r="D110" s="86"/>
      <c r="E110" s="86"/>
      <c r="F110" s="86"/>
      <c r="G110" s="86"/>
      <c r="H110" s="87" t="s">
        <v>47</v>
      </c>
      <c r="I110" s="104"/>
      <c r="J110" s="89"/>
      <c r="K110" s="92"/>
      <c r="L110" s="92"/>
      <c r="M110" s="91"/>
      <c r="N110" s="92"/>
      <c r="O110" s="92"/>
      <c r="P110" s="92"/>
      <c r="Q110" s="92"/>
      <c r="R110" s="92"/>
      <c r="S110" s="92"/>
      <c r="T110" s="89">
        <f t="shared" si="8"/>
        <v>0</v>
      </c>
      <c r="U110" s="94"/>
      <c r="V110" s="94">
        <f>U110-J110</f>
        <v>0</v>
      </c>
      <c r="W110" s="95" t="str">
        <f>IFERROR(V110/J110,"0")</f>
        <v>0</v>
      </c>
      <c r="X110" s="69"/>
    </row>
    <row r="111" ht="15.75" customHeight="1">
      <c r="A111" s="84"/>
      <c r="B111" s="96"/>
      <c r="C111" s="96"/>
      <c r="D111" s="107"/>
      <c r="E111" s="96"/>
      <c r="F111" s="96"/>
      <c r="G111" s="96"/>
      <c r="H111" s="97" t="s">
        <v>36</v>
      </c>
      <c r="I111" s="105"/>
      <c r="J111" s="96"/>
      <c r="K111" s="100"/>
      <c r="L111" s="100"/>
      <c r="M111" s="106"/>
      <c r="N111" s="100"/>
      <c r="O111" s="100"/>
      <c r="P111" s="100"/>
      <c r="Q111" s="100"/>
      <c r="R111" s="100"/>
      <c r="S111" s="100"/>
      <c r="T111" s="102">
        <f t="shared" si="8"/>
        <v>0</v>
      </c>
      <c r="U111" s="96"/>
      <c r="V111" s="96"/>
      <c r="W111" s="103"/>
      <c r="X111" s="69"/>
    </row>
    <row r="112" ht="15.75" customHeight="1">
      <c r="A112" s="84"/>
      <c r="B112" s="86"/>
      <c r="C112" s="86" t="s">
        <v>103</v>
      </c>
      <c r="D112" s="86"/>
      <c r="E112" s="86"/>
      <c r="F112" s="86"/>
      <c r="G112" s="86"/>
      <c r="H112" s="87" t="s">
        <v>47</v>
      </c>
      <c r="I112" s="104"/>
      <c r="J112" s="89"/>
      <c r="K112" s="92"/>
      <c r="L112" s="92"/>
      <c r="M112" s="91"/>
      <c r="N112" s="92"/>
      <c r="O112" s="92"/>
      <c r="P112" s="92"/>
      <c r="Q112" s="92"/>
      <c r="R112" s="92"/>
      <c r="S112" s="92"/>
      <c r="T112" s="89">
        <f t="shared" si="8"/>
        <v>0</v>
      </c>
      <c r="U112" s="94"/>
      <c r="V112" s="94">
        <f>U112-J112</f>
        <v>0</v>
      </c>
      <c r="W112" s="95" t="str">
        <f>IFERROR(V112/J112,"0")</f>
        <v>0</v>
      </c>
      <c r="X112" s="69"/>
    </row>
    <row r="113" ht="15.75" customHeight="1">
      <c r="A113" s="84"/>
      <c r="B113" s="96"/>
      <c r="C113" s="96"/>
      <c r="D113" s="107"/>
      <c r="E113" s="96"/>
      <c r="F113" s="96"/>
      <c r="G113" s="96"/>
      <c r="H113" s="97" t="s">
        <v>36</v>
      </c>
      <c r="I113" s="105"/>
      <c r="J113" s="96"/>
      <c r="K113" s="100"/>
      <c r="L113" s="100"/>
      <c r="M113" s="106"/>
      <c r="N113" s="100"/>
      <c r="O113" s="100"/>
      <c r="P113" s="100"/>
      <c r="Q113" s="100"/>
      <c r="R113" s="100"/>
      <c r="S113" s="100"/>
      <c r="T113" s="102">
        <f t="shared" si="8"/>
        <v>0</v>
      </c>
      <c r="U113" s="96"/>
      <c r="V113" s="96"/>
      <c r="W113" s="103"/>
      <c r="X113" s="69"/>
    </row>
    <row r="114" ht="15.75" customHeight="1">
      <c r="A114" s="84"/>
      <c r="B114" s="86"/>
      <c r="C114" s="86" t="s">
        <v>104</v>
      </c>
      <c r="D114" s="86"/>
      <c r="E114" s="86"/>
      <c r="F114" s="86"/>
      <c r="G114" s="86"/>
      <c r="H114" s="87" t="s">
        <v>47</v>
      </c>
      <c r="I114" s="104"/>
      <c r="J114" s="89"/>
      <c r="K114" s="92"/>
      <c r="L114" s="92"/>
      <c r="M114" s="91"/>
      <c r="N114" s="92"/>
      <c r="O114" s="92"/>
      <c r="P114" s="92"/>
      <c r="Q114" s="92"/>
      <c r="R114" s="92"/>
      <c r="S114" s="92"/>
      <c r="T114" s="89">
        <f t="shared" si="8"/>
        <v>0</v>
      </c>
      <c r="U114" s="94"/>
      <c r="V114" s="94">
        <f>U114-J114</f>
        <v>0</v>
      </c>
      <c r="W114" s="95" t="str">
        <f>IFERROR(V114/J114,"0")</f>
        <v>0</v>
      </c>
      <c r="X114" s="69"/>
    </row>
    <row r="115" ht="15.75" customHeight="1">
      <c r="A115" s="84"/>
      <c r="B115" s="96"/>
      <c r="C115" s="96"/>
      <c r="D115" s="107"/>
      <c r="E115" s="96"/>
      <c r="F115" s="96"/>
      <c r="G115" s="96"/>
      <c r="H115" s="97" t="s">
        <v>36</v>
      </c>
      <c r="I115" s="105"/>
      <c r="J115" s="96"/>
      <c r="K115" s="100"/>
      <c r="L115" s="100"/>
      <c r="M115" s="106"/>
      <c r="N115" s="100"/>
      <c r="O115" s="100"/>
      <c r="P115" s="100"/>
      <c r="Q115" s="100"/>
      <c r="R115" s="100"/>
      <c r="S115" s="100"/>
      <c r="T115" s="102">
        <f t="shared" si="8"/>
        <v>0</v>
      </c>
      <c r="U115" s="96"/>
      <c r="V115" s="96"/>
      <c r="W115" s="103"/>
      <c r="X115" s="69"/>
    </row>
    <row r="116" ht="15.75" customHeight="1">
      <c r="A116" s="84"/>
      <c r="B116" s="86"/>
      <c r="C116" s="86" t="s">
        <v>105</v>
      </c>
      <c r="D116" s="86"/>
      <c r="E116" s="86"/>
      <c r="F116" s="86"/>
      <c r="G116" s="86"/>
      <c r="H116" s="87" t="s">
        <v>47</v>
      </c>
      <c r="I116" s="104"/>
      <c r="J116" s="89"/>
      <c r="K116" s="92"/>
      <c r="L116" s="92"/>
      <c r="M116" s="91"/>
      <c r="N116" s="92"/>
      <c r="O116" s="92"/>
      <c r="P116" s="92"/>
      <c r="Q116" s="92"/>
      <c r="R116" s="92"/>
      <c r="S116" s="92"/>
      <c r="T116" s="89">
        <f t="shared" si="8"/>
        <v>0</v>
      </c>
      <c r="U116" s="94"/>
      <c r="V116" s="94">
        <f>U116-J116</f>
        <v>0</v>
      </c>
      <c r="W116" s="95" t="str">
        <f>IFERROR(V116/J116,"0")</f>
        <v>0</v>
      </c>
      <c r="X116" s="69"/>
    </row>
    <row r="117" ht="15.75" customHeight="1">
      <c r="A117" s="84"/>
      <c r="B117" s="96"/>
      <c r="C117" s="96"/>
      <c r="D117" s="107"/>
      <c r="E117" s="96"/>
      <c r="F117" s="96"/>
      <c r="G117" s="96"/>
      <c r="H117" s="97" t="s">
        <v>36</v>
      </c>
      <c r="I117" s="105"/>
      <c r="J117" s="96"/>
      <c r="K117" s="100"/>
      <c r="L117" s="100"/>
      <c r="M117" s="106"/>
      <c r="N117" s="100"/>
      <c r="O117" s="100"/>
      <c r="P117" s="100"/>
      <c r="Q117" s="100"/>
      <c r="R117" s="100"/>
      <c r="S117" s="100"/>
      <c r="T117" s="102">
        <f t="shared" si="8"/>
        <v>0</v>
      </c>
      <c r="U117" s="96"/>
      <c r="V117" s="96"/>
      <c r="W117" s="103"/>
      <c r="X117" s="69"/>
    </row>
    <row r="118" ht="15.75" customHeight="1">
      <c r="A118" s="84"/>
      <c r="B118" s="86"/>
      <c r="C118" s="86" t="s">
        <v>106</v>
      </c>
      <c r="D118" s="86"/>
      <c r="E118" s="86"/>
      <c r="F118" s="86"/>
      <c r="G118" s="86"/>
      <c r="H118" s="87" t="s">
        <v>47</v>
      </c>
      <c r="I118" s="104"/>
      <c r="J118" s="89"/>
      <c r="K118" s="92"/>
      <c r="L118" s="92"/>
      <c r="M118" s="91"/>
      <c r="N118" s="92"/>
      <c r="O118" s="92"/>
      <c r="P118" s="92"/>
      <c r="Q118" s="92"/>
      <c r="R118" s="92"/>
      <c r="S118" s="92"/>
      <c r="T118" s="89">
        <f t="shared" si="8"/>
        <v>0</v>
      </c>
      <c r="U118" s="94"/>
      <c r="V118" s="94">
        <f>U118-J118</f>
        <v>0</v>
      </c>
      <c r="W118" s="95" t="str">
        <f>IFERROR(V118/J118,"0")</f>
        <v>0</v>
      </c>
      <c r="X118" s="69"/>
    </row>
    <row r="119" ht="15.75" customHeight="1">
      <c r="A119" s="84"/>
      <c r="B119" s="96"/>
      <c r="C119" s="96"/>
      <c r="D119" s="107"/>
      <c r="E119" s="96"/>
      <c r="F119" s="96"/>
      <c r="G119" s="96"/>
      <c r="H119" s="97" t="s">
        <v>36</v>
      </c>
      <c r="I119" s="105"/>
      <c r="J119" s="96"/>
      <c r="K119" s="100"/>
      <c r="L119" s="100"/>
      <c r="M119" s="106"/>
      <c r="N119" s="100"/>
      <c r="O119" s="100"/>
      <c r="P119" s="100"/>
      <c r="Q119" s="100"/>
      <c r="R119" s="100"/>
      <c r="S119" s="100"/>
      <c r="T119" s="102">
        <f t="shared" si="8"/>
        <v>0</v>
      </c>
      <c r="U119" s="96"/>
      <c r="V119" s="96"/>
      <c r="W119" s="103"/>
      <c r="X119" s="69"/>
    </row>
    <row r="120" ht="15.75" customHeight="1">
      <c r="A120" s="84"/>
      <c r="B120" s="86"/>
      <c r="C120" s="86" t="s">
        <v>107</v>
      </c>
      <c r="D120" s="86"/>
      <c r="E120" s="86"/>
      <c r="F120" s="86"/>
      <c r="G120" s="86"/>
      <c r="H120" s="87" t="s">
        <v>47</v>
      </c>
      <c r="I120" s="104"/>
      <c r="J120" s="89"/>
      <c r="K120" s="92"/>
      <c r="L120" s="92"/>
      <c r="M120" s="91"/>
      <c r="N120" s="92"/>
      <c r="O120" s="92"/>
      <c r="P120" s="92"/>
      <c r="Q120" s="92"/>
      <c r="R120" s="92"/>
      <c r="S120" s="92"/>
      <c r="T120" s="89">
        <f t="shared" si="8"/>
        <v>0</v>
      </c>
      <c r="U120" s="94"/>
      <c r="V120" s="94">
        <f>U120-J120</f>
        <v>0</v>
      </c>
      <c r="W120" s="95" t="str">
        <f>IFERROR(V120/J120,"0")</f>
        <v>0</v>
      </c>
      <c r="X120" s="69"/>
    </row>
    <row r="121" ht="15.75" customHeight="1">
      <c r="A121" s="84"/>
      <c r="B121" s="96"/>
      <c r="C121" s="96"/>
      <c r="D121" s="107"/>
      <c r="E121" s="96"/>
      <c r="F121" s="96"/>
      <c r="G121" s="96"/>
      <c r="H121" s="97" t="s">
        <v>36</v>
      </c>
      <c r="I121" s="105"/>
      <c r="J121" s="96"/>
      <c r="K121" s="100"/>
      <c r="L121" s="100"/>
      <c r="M121" s="106"/>
      <c r="N121" s="100"/>
      <c r="O121" s="100"/>
      <c r="P121" s="100"/>
      <c r="Q121" s="100"/>
      <c r="R121" s="100"/>
      <c r="S121" s="100"/>
      <c r="T121" s="102">
        <f t="shared" si="8"/>
        <v>0</v>
      </c>
      <c r="U121" s="96"/>
      <c r="V121" s="96"/>
      <c r="W121" s="103"/>
      <c r="X121" s="69"/>
    </row>
    <row r="122" ht="15.75" customHeight="1">
      <c r="A122" s="84"/>
      <c r="B122" s="86"/>
      <c r="C122" s="86" t="s">
        <v>108</v>
      </c>
      <c r="D122" s="86"/>
      <c r="E122" s="86"/>
      <c r="F122" s="86"/>
      <c r="G122" s="86"/>
      <c r="H122" s="87" t="s">
        <v>47</v>
      </c>
      <c r="I122" s="104"/>
      <c r="J122" s="89"/>
      <c r="K122" s="92"/>
      <c r="L122" s="92"/>
      <c r="M122" s="91"/>
      <c r="N122" s="92"/>
      <c r="O122" s="92"/>
      <c r="P122" s="92"/>
      <c r="Q122" s="92"/>
      <c r="R122" s="92"/>
      <c r="S122" s="92"/>
      <c r="T122" s="89">
        <f t="shared" si="8"/>
        <v>0</v>
      </c>
      <c r="U122" s="94"/>
      <c r="V122" s="94">
        <f>U122-J122</f>
        <v>0</v>
      </c>
      <c r="W122" s="95" t="str">
        <f>IFERROR(V122/J122,"0")</f>
        <v>0</v>
      </c>
      <c r="X122" s="69"/>
    </row>
    <row r="123" ht="15.75" customHeight="1">
      <c r="A123" s="84"/>
      <c r="B123" s="96"/>
      <c r="C123" s="96"/>
      <c r="D123" s="107"/>
      <c r="E123" s="96"/>
      <c r="F123" s="96"/>
      <c r="G123" s="96"/>
      <c r="H123" s="97" t="s">
        <v>36</v>
      </c>
      <c r="I123" s="105"/>
      <c r="J123" s="96"/>
      <c r="K123" s="100"/>
      <c r="L123" s="100"/>
      <c r="M123" s="106"/>
      <c r="N123" s="100"/>
      <c r="O123" s="100"/>
      <c r="P123" s="100"/>
      <c r="Q123" s="100"/>
      <c r="R123" s="100"/>
      <c r="S123" s="100"/>
      <c r="T123" s="102">
        <f t="shared" si="8"/>
        <v>0</v>
      </c>
      <c r="U123" s="96"/>
      <c r="V123" s="96"/>
      <c r="W123" s="103"/>
      <c r="X123" s="69"/>
    </row>
    <row r="124" ht="15.75" customHeight="1">
      <c r="A124" s="84"/>
      <c r="B124" s="86"/>
      <c r="C124" s="86" t="s">
        <v>109</v>
      </c>
      <c r="D124" s="86"/>
      <c r="E124" s="86"/>
      <c r="F124" s="86"/>
      <c r="G124" s="86"/>
      <c r="H124" s="87" t="s">
        <v>47</v>
      </c>
      <c r="I124" s="104"/>
      <c r="J124" s="89"/>
      <c r="K124" s="92"/>
      <c r="L124" s="92"/>
      <c r="M124" s="91"/>
      <c r="N124" s="92"/>
      <c r="O124" s="92"/>
      <c r="P124" s="92"/>
      <c r="Q124" s="92"/>
      <c r="R124" s="92"/>
      <c r="S124" s="92"/>
      <c r="T124" s="89">
        <f t="shared" si="8"/>
        <v>0</v>
      </c>
      <c r="U124" s="94"/>
      <c r="V124" s="94">
        <f>U124-J124</f>
        <v>0</v>
      </c>
      <c r="W124" s="95" t="str">
        <f>IFERROR(V124/J124,"0")</f>
        <v>0</v>
      </c>
      <c r="X124" s="69"/>
    </row>
    <row r="125" ht="15.75" customHeight="1">
      <c r="A125" s="84"/>
      <c r="B125" s="96"/>
      <c r="C125" s="96"/>
      <c r="D125" s="107"/>
      <c r="E125" s="96"/>
      <c r="F125" s="96"/>
      <c r="G125" s="96"/>
      <c r="H125" s="97" t="s">
        <v>36</v>
      </c>
      <c r="I125" s="105"/>
      <c r="J125" s="96"/>
      <c r="K125" s="100"/>
      <c r="L125" s="100"/>
      <c r="M125" s="106"/>
      <c r="N125" s="100"/>
      <c r="O125" s="100"/>
      <c r="P125" s="100"/>
      <c r="Q125" s="100"/>
      <c r="R125" s="100"/>
      <c r="S125" s="100"/>
      <c r="T125" s="102">
        <f t="shared" si="8"/>
        <v>0</v>
      </c>
      <c r="U125" s="96"/>
      <c r="V125" s="96"/>
      <c r="W125" s="103"/>
      <c r="X125" s="69"/>
    </row>
    <row r="126" ht="15.75" customHeight="1">
      <c r="A126" s="84"/>
      <c r="B126" s="86"/>
      <c r="C126" s="86" t="s">
        <v>110</v>
      </c>
      <c r="D126" s="86"/>
      <c r="E126" s="86"/>
      <c r="F126" s="86"/>
      <c r="G126" s="86"/>
      <c r="H126" s="87" t="s">
        <v>47</v>
      </c>
      <c r="I126" s="104"/>
      <c r="J126" s="89"/>
      <c r="K126" s="92"/>
      <c r="L126" s="92"/>
      <c r="M126" s="91"/>
      <c r="N126" s="92"/>
      <c r="O126" s="92"/>
      <c r="P126" s="92"/>
      <c r="Q126" s="92"/>
      <c r="R126" s="92"/>
      <c r="S126" s="92"/>
      <c r="T126" s="89">
        <f t="shared" si="8"/>
        <v>0</v>
      </c>
      <c r="U126" s="94"/>
      <c r="V126" s="94">
        <f>U126-J126</f>
        <v>0</v>
      </c>
      <c r="W126" s="95" t="str">
        <f>IFERROR(V126/J126,"0")</f>
        <v>0</v>
      </c>
      <c r="X126" s="69"/>
    </row>
    <row r="127" ht="15.75" customHeight="1">
      <c r="A127" s="84"/>
      <c r="B127" s="96"/>
      <c r="C127" s="96"/>
      <c r="D127" s="107"/>
      <c r="E127" s="96"/>
      <c r="F127" s="96"/>
      <c r="G127" s="96"/>
      <c r="H127" s="97" t="s">
        <v>36</v>
      </c>
      <c r="I127" s="105"/>
      <c r="J127" s="96"/>
      <c r="K127" s="100"/>
      <c r="L127" s="100"/>
      <c r="M127" s="106"/>
      <c r="N127" s="100"/>
      <c r="O127" s="100"/>
      <c r="P127" s="100"/>
      <c r="Q127" s="100"/>
      <c r="R127" s="100"/>
      <c r="S127" s="100"/>
      <c r="T127" s="102">
        <f t="shared" si="8"/>
        <v>0</v>
      </c>
      <c r="U127" s="96"/>
      <c r="V127" s="96"/>
      <c r="W127" s="103"/>
      <c r="X127" s="69"/>
    </row>
    <row r="128" ht="15.75" customHeight="1">
      <c r="A128" s="84"/>
      <c r="B128" s="86"/>
      <c r="C128" s="86" t="s">
        <v>111</v>
      </c>
      <c r="D128" s="86"/>
      <c r="E128" s="86"/>
      <c r="F128" s="86"/>
      <c r="G128" s="86"/>
      <c r="H128" s="87" t="s">
        <v>47</v>
      </c>
      <c r="I128" s="104"/>
      <c r="J128" s="89"/>
      <c r="K128" s="92"/>
      <c r="L128" s="92"/>
      <c r="M128" s="91"/>
      <c r="N128" s="92"/>
      <c r="O128" s="92"/>
      <c r="P128" s="92"/>
      <c r="Q128" s="92"/>
      <c r="R128" s="92"/>
      <c r="S128" s="92"/>
      <c r="T128" s="89">
        <f t="shared" si="8"/>
        <v>0</v>
      </c>
      <c r="U128" s="94"/>
      <c r="V128" s="94">
        <f>U128-J128</f>
        <v>0</v>
      </c>
      <c r="W128" s="95" t="str">
        <f>IFERROR(V128/J128,"0")</f>
        <v>0</v>
      </c>
      <c r="X128" s="69"/>
    </row>
    <row r="129" ht="15.75" customHeight="1">
      <c r="A129" s="84"/>
      <c r="B129" s="96"/>
      <c r="C129" s="96"/>
      <c r="D129" s="107"/>
      <c r="E129" s="96"/>
      <c r="F129" s="96"/>
      <c r="G129" s="96"/>
      <c r="H129" s="97" t="s">
        <v>36</v>
      </c>
      <c r="I129" s="105"/>
      <c r="J129" s="96"/>
      <c r="K129" s="100"/>
      <c r="L129" s="100"/>
      <c r="M129" s="106"/>
      <c r="N129" s="100"/>
      <c r="O129" s="100"/>
      <c r="P129" s="100"/>
      <c r="Q129" s="100"/>
      <c r="R129" s="100"/>
      <c r="S129" s="100"/>
      <c r="T129" s="102">
        <f t="shared" si="8"/>
        <v>0</v>
      </c>
      <c r="U129" s="96"/>
      <c r="V129" s="96"/>
      <c r="W129" s="103"/>
      <c r="X129" s="69"/>
    </row>
    <row r="130" ht="15.75" customHeight="1">
      <c r="A130" s="84"/>
      <c r="B130" s="86"/>
      <c r="C130" s="86" t="s">
        <v>112</v>
      </c>
      <c r="D130" s="86"/>
      <c r="E130" s="86"/>
      <c r="F130" s="86"/>
      <c r="G130" s="86"/>
      <c r="H130" s="87" t="s">
        <v>47</v>
      </c>
      <c r="I130" s="104"/>
      <c r="J130" s="89"/>
      <c r="K130" s="92"/>
      <c r="L130" s="92"/>
      <c r="M130" s="91"/>
      <c r="N130" s="92"/>
      <c r="O130" s="92"/>
      <c r="P130" s="92"/>
      <c r="Q130" s="92"/>
      <c r="R130" s="92"/>
      <c r="S130" s="92"/>
      <c r="T130" s="89">
        <f t="shared" si="8"/>
        <v>0</v>
      </c>
      <c r="U130" s="94"/>
      <c r="V130" s="94">
        <f>U130-J130</f>
        <v>0</v>
      </c>
      <c r="W130" s="95" t="str">
        <f>IFERROR(V130/J130,"0")</f>
        <v>0</v>
      </c>
      <c r="X130" s="69"/>
    </row>
    <row r="131" ht="15.75" customHeight="1">
      <c r="A131" s="84"/>
      <c r="B131" s="96"/>
      <c r="C131" s="96"/>
      <c r="D131" s="107"/>
      <c r="E131" s="96"/>
      <c r="F131" s="96"/>
      <c r="G131" s="96"/>
      <c r="H131" s="97" t="s">
        <v>36</v>
      </c>
      <c r="I131" s="105"/>
      <c r="J131" s="96"/>
      <c r="K131" s="100"/>
      <c r="L131" s="100"/>
      <c r="M131" s="106"/>
      <c r="N131" s="100"/>
      <c r="O131" s="100"/>
      <c r="P131" s="100"/>
      <c r="Q131" s="100"/>
      <c r="R131" s="100"/>
      <c r="S131" s="100"/>
      <c r="T131" s="102">
        <f t="shared" si="8"/>
        <v>0</v>
      </c>
      <c r="U131" s="96"/>
      <c r="V131" s="96"/>
      <c r="W131" s="103"/>
      <c r="X131" s="69"/>
    </row>
    <row r="132" ht="15.75" customHeight="1">
      <c r="A132" s="84"/>
      <c r="B132" s="86"/>
      <c r="C132" s="86" t="s">
        <v>113</v>
      </c>
      <c r="D132" s="86"/>
      <c r="E132" s="86"/>
      <c r="F132" s="86"/>
      <c r="G132" s="86"/>
      <c r="H132" s="87" t="s">
        <v>47</v>
      </c>
      <c r="I132" s="104"/>
      <c r="J132" s="89"/>
      <c r="K132" s="92"/>
      <c r="L132" s="92"/>
      <c r="M132" s="91"/>
      <c r="N132" s="92"/>
      <c r="O132" s="92"/>
      <c r="P132" s="92"/>
      <c r="Q132" s="92"/>
      <c r="R132" s="92"/>
      <c r="S132" s="92"/>
      <c r="T132" s="89">
        <f t="shared" si="8"/>
        <v>0</v>
      </c>
      <c r="U132" s="94"/>
      <c r="V132" s="94">
        <f>U132-J132</f>
        <v>0</v>
      </c>
      <c r="W132" s="95" t="str">
        <f>IFERROR(V132/J132,"0")</f>
        <v>0</v>
      </c>
      <c r="X132" s="69"/>
    </row>
    <row r="133" ht="15.75" customHeight="1">
      <c r="A133" s="84"/>
      <c r="B133" s="96"/>
      <c r="C133" s="96"/>
      <c r="D133" s="107"/>
      <c r="E133" s="96"/>
      <c r="F133" s="96"/>
      <c r="G133" s="96"/>
      <c r="H133" s="97" t="s">
        <v>36</v>
      </c>
      <c r="I133" s="105"/>
      <c r="J133" s="96"/>
      <c r="K133" s="100"/>
      <c r="L133" s="100"/>
      <c r="M133" s="106"/>
      <c r="N133" s="100"/>
      <c r="O133" s="100"/>
      <c r="P133" s="100"/>
      <c r="Q133" s="100"/>
      <c r="R133" s="100"/>
      <c r="S133" s="100"/>
      <c r="T133" s="102">
        <f t="shared" si="8"/>
        <v>0</v>
      </c>
      <c r="U133" s="96"/>
      <c r="V133" s="96"/>
      <c r="W133" s="103"/>
      <c r="X133" s="69"/>
    </row>
    <row r="134" ht="15.75" customHeight="1">
      <c r="A134" s="84"/>
      <c r="B134" s="86"/>
      <c r="C134" s="86" t="s">
        <v>114</v>
      </c>
      <c r="D134" s="86"/>
      <c r="E134" s="86"/>
      <c r="F134" s="86"/>
      <c r="G134" s="86"/>
      <c r="H134" s="87" t="s">
        <v>47</v>
      </c>
      <c r="I134" s="104"/>
      <c r="J134" s="89"/>
      <c r="K134" s="92"/>
      <c r="L134" s="92"/>
      <c r="M134" s="91"/>
      <c r="N134" s="92"/>
      <c r="O134" s="92"/>
      <c r="P134" s="92"/>
      <c r="Q134" s="92"/>
      <c r="R134" s="92"/>
      <c r="S134" s="92"/>
      <c r="T134" s="89">
        <f t="shared" si="8"/>
        <v>0</v>
      </c>
      <c r="U134" s="94"/>
      <c r="V134" s="94">
        <f>U134-J134</f>
        <v>0</v>
      </c>
      <c r="W134" s="95" t="str">
        <f>IFERROR(V134/J134,"0")</f>
        <v>0</v>
      </c>
      <c r="X134" s="69"/>
    </row>
    <row r="135" ht="15.75" customHeight="1">
      <c r="A135" s="84"/>
      <c r="B135" s="96"/>
      <c r="C135" s="96"/>
      <c r="D135" s="107"/>
      <c r="E135" s="96"/>
      <c r="F135" s="96"/>
      <c r="G135" s="96"/>
      <c r="H135" s="97" t="s">
        <v>36</v>
      </c>
      <c r="I135" s="105"/>
      <c r="J135" s="96"/>
      <c r="K135" s="100"/>
      <c r="L135" s="100"/>
      <c r="M135" s="106"/>
      <c r="N135" s="100"/>
      <c r="O135" s="100"/>
      <c r="P135" s="100"/>
      <c r="Q135" s="100"/>
      <c r="R135" s="100"/>
      <c r="S135" s="100"/>
      <c r="T135" s="102">
        <f t="shared" si="8"/>
        <v>0</v>
      </c>
      <c r="U135" s="96"/>
      <c r="V135" s="96"/>
      <c r="W135" s="103"/>
      <c r="X135" s="69"/>
    </row>
    <row r="136" ht="15.75" customHeight="1">
      <c r="A136" s="84"/>
      <c r="B136" s="86"/>
      <c r="C136" s="86" t="s">
        <v>115</v>
      </c>
      <c r="D136" s="86"/>
      <c r="E136" s="86"/>
      <c r="F136" s="86"/>
      <c r="G136" s="86"/>
      <c r="H136" s="87" t="s">
        <v>47</v>
      </c>
      <c r="I136" s="104"/>
      <c r="J136" s="89"/>
      <c r="K136" s="92"/>
      <c r="L136" s="92"/>
      <c r="M136" s="91"/>
      <c r="N136" s="92"/>
      <c r="O136" s="92"/>
      <c r="P136" s="92"/>
      <c r="Q136" s="92"/>
      <c r="R136" s="92"/>
      <c r="S136" s="92"/>
      <c r="T136" s="89">
        <f t="shared" si="8"/>
        <v>0</v>
      </c>
      <c r="U136" s="94"/>
      <c r="V136" s="94">
        <f>U136-J136</f>
        <v>0</v>
      </c>
      <c r="W136" s="95" t="str">
        <f>IFERROR(V136/J136,"0")</f>
        <v>0</v>
      </c>
      <c r="X136" s="69"/>
    </row>
    <row r="137" ht="15.75" customHeight="1">
      <c r="A137" s="84"/>
      <c r="B137" s="96"/>
      <c r="C137" s="96"/>
      <c r="D137" s="107"/>
      <c r="E137" s="96"/>
      <c r="F137" s="96"/>
      <c r="G137" s="96"/>
      <c r="H137" s="97" t="s">
        <v>36</v>
      </c>
      <c r="I137" s="105"/>
      <c r="J137" s="96"/>
      <c r="K137" s="100"/>
      <c r="L137" s="100"/>
      <c r="M137" s="106"/>
      <c r="N137" s="100"/>
      <c r="O137" s="100"/>
      <c r="P137" s="100"/>
      <c r="Q137" s="100"/>
      <c r="R137" s="100"/>
      <c r="S137" s="100"/>
      <c r="T137" s="102">
        <f t="shared" si="8"/>
        <v>0</v>
      </c>
      <c r="U137" s="96"/>
      <c r="V137" s="96"/>
      <c r="W137" s="103"/>
      <c r="X137" s="69"/>
    </row>
    <row r="138" ht="15.75" customHeight="1">
      <c r="A138" s="84"/>
      <c r="B138" s="86"/>
      <c r="C138" s="86" t="s">
        <v>116</v>
      </c>
      <c r="D138" s="86"/>
      <c r="E138" s="86"/>
      <c r="F138" s="86"/>
      <c r="G138" s="86"/>
      <c r="H138" s="87" t="s">
        <v>47</v>
      </c>
      <c r="I138" s="104"/>
      <c r="J138" s="89"/>
      <c r="K138" s="92"/>
      <c r="L138" s="92"/>
      <c r="M138" s="91"/>
      <c r="N138" s="92"/>
      <c r="O138" s="92"/>
      <c r="P138" s="92"/>
      <c r="Q138" s="92"/>
      <c r="R138" s="92"/>
      <c r="S138" s="92"/>
      <c r="T138" s="89">
        <f t="shared" si="8"/>
        <v>0</v>
      </c>
      <c r="U138" s="94"/>
      <c r="V138" s="94">
        <f>U138-J138</f>
        <v>0</v>
      </c>
      <c r="W138" s="95" t="str">
        <f>IFERROR(V138/J138,"0")</f>
        <v>0</v>
      </c>
      <c r="X138" s="69"/>
    </row>
    <row r="139" ht="15.75" customHeight="1">
      <c r="A139" s="84"/>
      <c r="B139" s="96"/>
      <c r="C139" s="96"/>
      <c r="D139" s="107"/>
      <c r="E139" s="96"/>
      <c r="F139" s="96"/>
      <c r="G139" s="96"/>
      <c r="H139" s="97" t="s">
        <v>36</v>
      </c>
      <c r="I139" s="105"/>
      <c r="J139" s="96"/>
      <c r="K139" s="100"/>
      <c r="L139" s="100"/>
      <c r="M139" s="106"/>
      <c r="N139" s="100"/>
      <c r="O139" s="100"/>
      <c r="P139" s="100"/>
      <c r="Q139" s="100"/>
      <c r="R139" s="100"/>
      <c r="S139" s="100"/>
      <c r="T139" s="102">
        <f t="shared" si="8"/>
        <v>0</v>
      </c>
      <c r="U139" s="96"/>
      <c r="V139" s="96"/>
      <c r="W139" s="103"/>
      <c r="X139" s="69"/>
    </row>
    <row r="140" ht="15.75" customHeight="1">
      <c r="A140" s="84"/>
      <c r="B140" s="86"/>
      <c r="C140" s="86" t="s">
        <v>117</v>
      </c>
      <c r="D140" s="86"/>
      <c r="E140" s="86"/>
      <c r="F140" s="86"/>
      <c r="G140" s="86"/>
      <c r="H140" s="87" t="s">
        <v>47</v>
      </c>
      <c r="I140" s="104"/>
      <c r="J140" s="89"/>
      <c r="K140" s="92"/>
      <c r="L140" s="92"/>
      <c r="M140" s="91"/>
      <c r="N140" s="92"/>
      <c r="O140" s="92"/>
      <c r="P140" s="92"/>
      <c r="Q140" s="92"/>
      <c r="R140" s="92"/>
      <c r="S140" s="92"/>
      <c r="T140" s="89">
        <f t="shared" si="8"/>
        <v>0</v>
      </c>
      <c r="U140" s="94"/>
      <c r="V140" s="94">
        <f>U140-J140</f>
        <v>0</v>
      </c>
      <c r="W140" s="95" t="str">
        <f>IFERROR(V140/J140,"0")</f>
        <v>0</v>
      </c>
      <c r="X140" s="69"/>
    </row>
    <row r="141" ht="15.75" customHeight="1">
      <c r="A141" s="84"/>
      <c r="B141" s="96"/>
      <c r="C141" s="96"/>
      <c r="D141" s="107"/>
      <c r="E141" s="96"/>
      <c r="F141" s="96"/>
      <c r="G141" s="96"/>
      <c r="H141" s="97" t="s">
        <v>36</v>
      </c>
      <c r="I141" s="105"/>
      <c r="J141" s="96"/>
      <c r="K141" s="100"/>
      <c r="L141" s="100"/>
      <c r="M141" s="106"/>
      <c r="N141" s="100"/>
      <c r="O141" s="100"/>
      <c r="P141" s="100"/>
      <c r="Q141" s="100"/>
      <c r="R141" s="100"/>
      <c r="S141" s="100"/>
      <c r="T141" s="102">
        <f t="shared" si="8"/>
        <v>0</v>
      </c>
      <c r="U141" s="96"/>
      <c r="V141" s="96"/>
      <c r="W141" s="103"/>
      <c r="X141" s="69"/>
    </row>
    <row r="142" ht="15.75" customHeight="1">
      <c r="A142" s="84"/>
      <c r="B142" s="86"/>
      <c r="C142" s="86" t="s">
        <v>118</v>
      </c>
      <c r="D142" s="86"/>
      <c r="E142" s="86"/>
      <c r="F142" s="86"/>
      <c r="G142" s="86"/>
      <c r="H142" s="87" t="s">
        <v>47</v>
      </c>
      <c r="I142" s="104"/>
      <c r="J142" s="89"/>
      <c r="K142" s="92"/>
      <c r="L142" s="92"/>
      <c r="M142" s="91"/>
      <c r="N142" s="92"/>
      <c r="O142" s="92"/>
      <c r="P142" s="92"/>
      <c r="Q142" s="92"/>
      <c r="R142" s="92"/>
      <c r="S142" s="92"/>
      <c r="T142" s="89">
        <f t="shared" si="8"/>
        <v>0</v>
      </c>
      <c r="U142" s="94"/>
      <c r="V142" s="94">
        <f>U142-J142</f>
        <v>0</v>
      </c>
      <c r="W142" s="95" t="str">
        <f>IFERROR(V142/J142,"0")</f>
        <v>0</v>
      </c>
      <c r="X142" s="69"/>
    </row>
    <row r="143" ht="15.75" customHeight="1">
      <c r="A143" s="84"/>
      <c r="B143" s="96"/>
      <c r="C143" s="96"/>
      <c r="D143" s="107"/>
      <c r="E143" s="96"/>
      <c r="F143" s="96"/>
      <c r="G143" s="96"/>
      <c r="H143" s="97" t="s">
        <v>36</v>
      </c>
      <c r="I143" s="105"/>
      <c r="J143" s="96"/>
      <c r="K143" s="100"/>
      <c r="L143" s="100"/>
      <c r="M143" s="106"/>
      <c r="N143" s="100"/>
      <c r="O143" s="100"/>
      <c r="P143" s="100"/>
      <c r="Q143" s="100"/>
      <c r="R143" s="100"/>
      <c r="S143" s="100"/>
      <c r="T143" s="102">
        <f t="shared" si="8"/>
        <v>0</v>
      </c>
      <c r="U143" s="96"/>
      <c r="V143" s="96"/>
      <c r="W143" s="103"/>
      <c r="X143" s="69"/>
    </row>
    <row r="144" ht="15.75" customHeight="1">
      <c r="A144" s="84"/>
      <c r="B144" s="86"/>
      <c r="C144" s="86" t="s">
        <v>119</v>
      </c>
      <c r="D144" s="86"/>
      <c r="E144" s="86"/>
      <c r="F144" s="86"/>
      <c r="G144" s="86"/>
      <c r="H144" s="87" t="s">
        <v>47</v>
      </c>
      <c r="I144" s="104"/>
      <c r="J144" s="89"/>
      <c r="K144" s="92"/>
      <c r="L144" s="92"/>
      <c r="M144" s="91"/>
      <c r="N144" s="92"/>
      <c r="O144" s="92"/>
      <c r="P144" s="92"/>
      <c r="Q144" s="92"/>
      <c r="R144" s="92"/>
      <c r="S144" s="92"/>
      <c r="T144" s="89">
        <f t="shared" si="8"/>
        <v>0</v>
      </c>
      <c r="U144" s="94"/>
      <c r="V144" s="94">
        <f>U144-J144</f>
        <v>0</v>
      </c>
      <c r="W144" s="95" t="str">
        <f>IFERROR(V144/J144,"0")</f>
        <v>0</v>
      </c>
      <c r="X144" s="69"/>
    </row>
    <row r="145" ht="15.75" customHeight="1">
      <c r="A145" s="84"/>
      <c r="B145" s="96"/>
      <c r="C145" s="96"/>
      <c r="D145" s="107"/>
      <c r="E145" s="96"/>
      <c r="F145" s="96"/>
      <c r="G145" s="96"/>
      <c r="H145" s="97" t="s">
        <v>36</v>
      </c>
      <c r="I145" s="105"/>
      <c r="J145" s="96"/>
      <c r="K145" s="100"/>
      <c r="L145" s="100"/>
      <c r="M145" s="106"/>
      <c r="N145" s="100"/>
      <c r="O145" s="100"/>
      <c r="P145" s="100"/>
      <c r="Q145" s="100"/>
      <c r="R145" s="100"/>
      <c r="S145" s="100"/>
      <c r="T145" s="102">
        <f t="shared" si="8"/>
        <v>0</v>
      </c>
      <c r="U145" s="96"/>
      <c r="V145" s="96"/>
      <c r="W145" s="103"/>
      <c r="X145" s="69"/>
    </row>
    <row r="146" ht="15.75" customHeight="1">
      <c r="A146" s="84"/>
      <c r="B146" s="86"/>
      <c r="C146" s="86" t="s">
        <v>120</v>
      </c>
      <c r="D146" s="86"/>
      <c r="E146" s="86"/>
      <c r="F146" s="86"/>
      <c r="G146" s="86"/>
      <c r="H146" s="87" t="s">
        <v>47</v>
      </c>
      <c r="I146" s="104"/>
      <c r="J146" s="89"/>
      <c r="K146" s="92"/>
      <c r="L146" s="92"/>
      <c r="M146" s="91"/>
      <c r="N146" s="92"/>
      <c r="O146" s="92"/>
      <c r="P146" s="92"/>
      <c r="Q146" s="92"/>
      <c r="R146" s="92"/>
      <c r="S146" s="92"/>
      <c r="T146" s="89">
        <f t="shared" si="8"/>
        <v>0</v>
      </c>
      <c r="U146" s="94"/>
      <c r="V146" s="94">
        <f>U146-J146</f>
        <v>0</v>
      </c>
      <c r="W146" s="95" t="str">
        <f>IFERROR(V146/J146,"0")</f>
        <v>0</v>
      </c>
      <c r="X146" s="69"/>
    </row>
    <row r="147" ht="15.75" customHeight="1">
      <c r="A147" s="84"/>
      <c r="B147" s="96"/>
      <c r="C147" s="96"/>
      <c r="D147" s="107"/>
      <c r="E147" s="96"/>
      <c r="F147" s="96"/>
      <c r="G147" s="96"/>
      <c r="H147" s="97" t="s">
        <v>36</v>
      </c>
      <c r="I147" s="105"/>
      <c r="J147" s="96"/>
      <c r="K147" s="100"/>
      <c r="L147" s="100"/>
      <c r="M147" s="106"/>
      <c r="N147" s="100"/>
      <c r="O147" s="100"/>
      <c r="P147" s="100"/>
      <c r="Q147" s="100"/>
      <c r="R147" s="100"/>
      <c r="S147" s="100"/>
      <c r="T147" s="102">
        <f t="shared" si="8"/>
        <v>0</v>
      </c>
      <c r="U147" s="96"/>
      <c r="V147" s="96"/>
      <c r="W147" s="103"/>
      <c r="X147" s="69"/>
    </row>
    <row r="148" ht="15.75" customHeight="1">
      <c r="A148" s="84"/>
      <c r="B148" s="86"/>
      <c r="C148" s="86" t="s">
        <v>121</v>
      </c>
      <c r="D148" s="86"/>
      <c r="E148" s="86"/>
      <c r="F148" s="86"/>
      <c r="G148" s="86"/>
      <c r="H148" s="87" t="s">
        <v>47</v>
      </c>
      <c r="I148" s="104"/>
      <c r="J148" s="89"/>
      <c r="K148" s="92"/>
      <c r="L148" s="92"/>
      <c r="M148" s="91"/>
      <c r="N148" s="92"/>
      <c r="O148" s="92"/>
      <c r="P148" s="92"/>
      <c r="Q148" s="92"/>
      <c r="R148" s="92"/>
      <c r="S148" s="92"/>
      <c r="T148" s="89">
        <f t="shared" si="8"/>
        <v>0</v>
      </c>
      <c r="U148" s="94"/>
      <c r="V148" s="94">
        <f>U148-J148</f>
        <v>0</v>
      </c>
      <c r="W148" s="95" t="str">
        <f>IFERROR(V148/J148,"0")</f>
        <v>0</v>
      </c>
      <c r="X148" s="69"/>
    </row>
    <row r="149" ht="15.75" customHeight="1">
      <c r="A149" s="84"/>
      <c r="B149" s="96"/>
      <c r="C149" s="96"/>
      <c r="D149" s="107"/>
      <c r="E149" s="96"/>
      <c r="F149" s="96"/>
      <c r="G149" s="96"/>
      <c r="H149" s="97" t="s">
        <v>36</v>
      </c>
      <c r="I149" s="105"/>
      <c r="J149" s="96"/>
      <c r="K149" s="100"/>
      <c r="L149" s="100"/>
      <c r="M149" s="106"/>
      <c r="N149" s="100"/>
      <c r="O149" s="100"/>
      <c r="P149" s="100"/>
      <c r="Q149" s="100"/>
      <c r="R149" s="100"/>
      <c r="S149" s="100"/>
      <c r="T149" s="102">
        <f t="shared" si="8"/>
        <v>0</v>
      </c>
      <c r="U149" s="96"/>
      <c r="V149" s="96"/>
      <c r="W149" s="103"/>
      <c r="X149" s="69"/>
    </row>
    <row r="150" ht="15.75" customHeight="1">
      <c r="A150" s="84"/>
      <c r="B150" s="86"/>
      <c r="C150" s="86" t="s">
        <v>122</v>
      </c>
      <c r="D150" s="86"/>
      <c r="E150" s="86"/>
      <c r="F150" s="86"/>
      <c r="G150" s="86"/>
      <c r="H150" s="87" t="s">
        <v>47</v>
      </c>
      <c r="I150" s="104"/>
      <c r="J150" s="89"/>
      <c r="K150" s="92"/>
      <c r="L150" s="92"/>
      <c r="M150" s="91"/>
      <c r="N150" s="92"/>
      <c r="O150" s="92"/>
      <c r="P150" s="92"/>
      <c r="Q150" s="92"/>
      <c r="R150" s="92"/>
      <c r="S150" s="92"/>
      <c r="T150" s="89">
        <f t="shared" si="8"/>
        <v>0</v>
      </c>
      <c r="U150" s="94"/>
      <c r="V150" s="94">
        <f>U150-J150</f>
        <v>0</v>
      </c>
      <c r="W150" s="95" t="str">
        <f>IFERROR(V150/J150,"0")</f>
        <v>0</v>
      </c>
      <c r="X150" s="69"/>
    </row>
    <row r="151" ht="15.75" customHeight="1">
      <c r="A151" s="84"/>
      <c r="B151" s="96"/>
      <c r="C151" s="96"/>
      <c r="D151" s="107"/>
      <c r="E151" s="96"/>
      <c r="F151" s="96"/>
      <c r="G151" s="96"/>
      <c r="H151" s="97" t="s">
        <v>36</v>
      </c>
      <c r="I151" s="105"/>
      <c r="J151" s="96"/>
      <c r="K151" s="100"/>
      <c r="L151" s="100"/>
      <c r="M151" s="106"/>
      <c r="N151" s="100"/>
      <c r="O151" s="100"/>
      <c r="P151" s="100"/>
      <c r="Q151" s="100"/>
      <c r="R151" s="100"/>
      <c r="S151" s="100"/>
      <c r="T151" s="102">
        <f t="shared" si="8"/>
        <v>0</v>
      </c>
      <c r="U151" s="96"/>
      <c r="V151" s="96"/>
      <c r="W151" s="103"/>
      <c r="X151" s="69"/>
    </row>
    <row r="152" ht="15.75" customHeight="1">
      <c r="A152" s="84"/>
      <c r="B152" s="86"/>
      <c r="C152" s="86" t="s">
        <v>123</v>
      </c>
      <c r="D152" s="86"/>
      <c r="E152" s="86"/>
      <c r="F152" s="86"/>
      <c r="G152" s="86"/>
      <c r="H152" s="87" t="s">
        <v>47</v>
      </c>
      <c r="I152" s="104"/>
      <c r="J152" s="89"/>
      <c r="K152" s="92"/>
      <c r="L152" s="92"/>
      <c r="M152" s="91"/>
      <c r="N152" s="92"/>
      <c r="O152" s="92"/>
      <c r="P152" s="92"/>
      <c r="Q152" s="92"/>
      <c r="R152" s="92"/>
      <c r="S152" s="92"/>
      <c r="T152" s="89">
        <f t="shared" si="8"/>
        <v>0</v>
      </c>
      <c r="U152" s="94"/>
      <c r="V152" s="94">
        <f>U152-J152</f>
        <v>0</v>
      </c>
      <c r="W152" s="95" t="str">
        <f>IFERROR(V152/J152,"0")</f>
        <v>0</v>
      </c>
      <c r="X152" s="69"/>
    </row>
    <row r="153" ht="15.75" customHeight="1">
      <c r="A153" s="84"/>
      <c r="B153" s="96"/>
      <c r="C153" s="96"/>
      <c r="D153" s="107"/>
      <c r="E153" s="96"/>
      <c r="F153" s="96"/>
      <c r="G153" s="96"/>
      <c r="H153" s="97" t="s">
        <v>36</v>
      </c>
      <c r="I153" s="105"/>
      <c r="J153" s="96"/>
      <c r="K153" s="100"/>
      <c r="L153" s="100"/>
      <c r="M153" s="106"/>
      <c r="N153" s="100"/>
      <c r="O153" s="100"/>
      <c r="P153" s="100"/>
      <c r="Q153" s="100"/>
      <c r="R153" s="100"/>
      <c r="S153" s="100"/>
      <c r="T153" s="102">
        <f t="shared" si="8"/>
        <v>0</v>
      </c>
      <c r="U153" s="96"/>
      <c r="V153" s="96"/>
      <c r="W153" s="103"/>
      <c r="X153" s="69"/>
    </row>
    <row r="154" ht="15.75" customHeight="1">
      <c r="A154" s="84"/>
      <c r="B154" s="86"/>
      <c r="C154" s="86" t="s">
        <v>124</v>
      </c>
      <c r="D154" s="86"/>
      <c r="E154" s="86"/>
      <c r="F154" s="86"/>
      <c r="G154" s="86"/>
      <c r="H154" s="87" t="s">
        <v>47</v>
      </c>
      <c r="I154" s="104"/>
      <c r="J154" s="89"/>
      <c r="K154" s="92"/>
      <c r="L154" s="92"/>
      <c r="M154" s="91"/>
      <c r="N154" s="92"/>
      <c r="O154" s="92"/>
      <c r="P154" s="92"/>
      <c r="Q154" s="92"/>
      <c r="R154" s="92"/>
      <c r="S154" s="92"/>
      <c r="T154" s="89">
        <f t="shared" si="8"/>
        <v>0</v>
      </c>
      <c r="U154" s="94"/>
      <c r="V154" s="94">
        <f>U154-J154</f>
        <v>0</v>
      </c>
      <c r="W154" s="95" t="str">
        <f>IFERROR(V154/J154,"0")</f>
        <v>0</v>
      </c>
      <c r="X154" s="69"/>
    </row>
    <row r="155" ht="15.75" customHeight="1">
      <c r="A155" s="84"/>
      <c r="B155" s="96"/>
      <c r="C155" s="96"/>
      <c r="D155" s="107"/>
      <c r="E155" s="96"/>
      <c r="F155" s="96"/>
      <c r="G155" s="96"/>
      <c r="H155" s="97" t="s">
        <v>36</v>
      </c>
      <c r="I155" s="105"/>
      <c r="J155" s="96"/>
      <c r="K155" s="100"/>
      <c r="L155" s="100"/>
      <c r="M155" s="106"/>
      <c r="N155" s="100"/>
      <c r="O155" s="100"/>
      <c r="P155" s="100"/>
      <c r="Q155" s="100"/>
      <c r="R155" s="100"/>
      <c r="S155" s="100"/>
      <c r="T155" s="102">
        <f t="shared" si="8"/>
        <v>0</v>
      </c>
      <c r="U155" s="96"/>
      <c r="V155" s="96"/>
      <c r="W155" s="103"/>
      <c r="X155" s="69"/>
    </row>
    <row r="156" ht="15.75" customHeight="1">
      <c r="A156" s="84"/>
      <c r="B156" s="86"/>
      <c r="C156" s="86" t="s">
        <v>125</v>
      </c>
      <c r="D156" s="86"/>
      <c r="E156" s="86"/>
      <c r="F156" s="86"/>
      <c r="G156" s="86"/>
      <c r="H156" s="87" t="s">
        <v>47</v>
      </c>
      <c r="I156" s="104"/>
      <c r="J156" s="89"/>
      <c r="K156" s="92"/>
      <c r="L156" s="92"/>
      <c r="M156" s="91"/>
      <c r="N156" s="92"/>
      <c r="O156" s="92"/>
      <c r="P156" s="92"/>
      <c r="Q156" s="92"/>
      <c r="R156" s="92"/>
      <c r="S156" s="92"/>
      <c r="T156" s="89">
        <f t="shared" si="8"/>
        <v>0</v>
      </c>
      <c r="U156" s="94"/>
      <c r="V156" s="94">
        <f>U156-J156</f>
        <v>0</v>
      </c>
      <c r="W156" s="95" t="str">
        <f>IFERROR(V156/J156,"0")</f>
        <v>0</v>
      </c>
      <c r="X156" s="69"/>
    </row>
    <row r="157" ht="15.75" customHeight="1">
      <c r="A157" s="84"/>
      <c r="B157" s="96"/>
      <c r="C157" s="96"/>
      <c r="D157" s="107"/>
      <c r="E157" s="96"/>
      <c r="F157" s="96"/>
      <c r="G157" s="96"/>
      <c r="H157" s="97" t="s">
        <v>36</v>
      </c>
      <c r="I157" s="105"/>
      <c r="J157" s="96"/>
      <c r="K157" s="100"/>
      <c r="L157" s="100"/>
      <c r="M157" s="106"/>
      <c r="N157" s="100"/>
      <c r="O157" s="100"/>
      <c r="P157" s="100"/>
      <c r="Q157" s="100"/>
      <c r="R157" s="100"/>
      <c r="S157" s="100"/>
      <c r="T157" s="102">
        <f t="shared" si="8"/>
        <v>0</v>
      </c>
      <c r="U157" s="96"/>
      <c r="V157" s="96"/>
      <c r="W157" s="103"/>
      <c r="X157" s="69"/>
    </row>
    <row r="158" ht="15.75" customHeight="1">
      <c r="A158" s="84"/>
      <c r="B158" s="86"/>
      <c r="C158" s="86" t="s">
        <v>126</v>
      </c>
      <c r="D158" s="86"/>
      <c r="E158" s="86"/>
      <c r="F158" s="86"/>
      <c r="G158" s="86"/>
      <c r="H158" s="87" t="s">
        <v>47</v>
      </c>
      <c r="I158" s="104"/>
      <c r="J158" s="89"/>
      <c r="K158" s="92"/>
      <c r="L158" s="92"/>
      <c r="M158" s="91"/>
      <c r="N158" s="92"/>
      <c r="O158" s="92"/>
      <c r="P158" s="92"/>
      <c r="Q158" s="92"/>
      <c r="R158" s="92"/>
      <c r="S158" s="92"/>
      <c r="T158" s="89">
        <f t="shared" si="8"/>
        <v>0</v>
      </c>
      <c r="U158" s="94"/>
      <c r="V158" s="94">
        <f>U158-J158</f>
        <v>0</v>
      </c>
      <c r="W158" s="95" t="str">
        <f>IFERROR(V158/J158,"0")</f>
        <v>0</v>
      </c>
      <c r="X158" s="69"/>
    </row>
    <row r="159" ht="15.75" customHeight="1">
      <c r="A159" s="84"/>
      <c r="B159" s="96"/>
      <c r="C159" s="96"/>
      <c r="D159" s="107"/>
      <c r="E159" s="96"/>
      <c r="F159" s="96"/>
      <c r="G159" s="96"/>
      <c r="H159" s="97" t="s">
        <v>36</v>
      </c>
      <c r="I159" s="105"/>
      <c r="J159" s="96"/>
      <c r="K159" s="100"/>
      <c r="L159" s="100"/>
      <c r="M159" s="106"/>
      <c r="N159" s="100"/>
      <c r="O159" s="100"/>
      <c r="P159" s="100"/>
      <c r="Q159" s="100"/>
      <c r="R159" s="100"/>
      <c r="S159" s="100"/>
      <c r="T159" s="102">
        <f t="shared" si="8"/>
        <v>0</v>
      </c>
      <c r="U159" s="96"/>
      <c r="V159" s="96"/>
      <c r="W159" s="103"/>
      <c r="X159" s="69"/>
    </row>
    <row r="160" ht="15.75" customHeight="1">
      <c r="A160" s="84"/>
      <c r="B160" s="86"/>
      <c r="C160" s="86" t="s">
        <v>127</v>
      </c>
      <c r="D160" s="86"/>
      <c r="E160" s="86"/>
      <c r="F160" s="86"/>
      <c r="G160" s="86"/>
      <c r="H160" s="87" t="s">
        <v>47</v>
      </c>
      <c r="I160" s="104"/>
      <c r="J160" s="89"/>
      <c r="K160" s="92"/>
      <c r="L160" s="92"/>
      <c r="M160" s="91"/>
      <c r="N160" s="92"/>
      <c r="O160" s="92"/>
      <c r="P160" s="92"/>
      <c r="Q160" s="92"/>
      <c r="R160" s="92"/>
      <c r="S160" s="92"/>
      <c r="T160" s="89">
        <f t="shared" si="8"/>
        <v>0</v>
      </c>
      <c r="U160" s="94"/>
      <c r="V160" s="94">
        <f>U160-J160</f>
        <v>0</v>
      </c>
      <c r="W160" s="95" t="str">
        <f>IFERROR(V160/J160,"0")</f>
        <v>0</v>
      </c>
      <c r="X160" s="69"/>
    </row>
    <row r="161" ht="15.75" customHeight="1">
      <c r="A161" s="84"/>
      <c r="B161" s="96"/>
      <c r="C161" s="96"/>
      <c r="D161" s="107"/>
      <c r="E161" s="96"/>
      <c r="F161" s="96"/>
      <c r="G161" s="96"/>
      <c r="H161" s="97" t="s">
        <v>36</v>
      </c>
      <c r="I161" s="105"/>
      <c r="J161" s="96"/>
      <c r="K161" s="100"/>
      <c r="L161" s="100"/>
      <c r="M161" s="106"/>
      <c r="N161" s="100"/>
      <c r="O161" s="100"/>
      <c r="P161" s="100"/>
      <c r="Q161" s="100"/>
      <c r="R161" s="100"/>
      <c r="S161" s="100"/>
      <c r="T161" s="102">
        <f t="shared" si="8"/>
        <v>0</v>
      </c>
      <c r="U161" s="96"/>
      <c r="V161" s="96"/>
      <c r="W161" s="103"/>
      <c r="X161" s="69"/>
    </row>
    <row r="162" ht="15.75" customHeight="1">
      <c r="A162" s="84"/>
      <c r="B162" s="86"/>
      <c r="C162" s="86" t="s">
        <v>128</v>
      </c>
      <c r="D162" s="86"/>
      <c r="E162" s="86"/>
      <c r="F162" s="86"/>
      <c r="G162" s="86"/>
      <c r="H162" s="87" t="s">
        <v>47</v>
      </c>
      <c r="I162" s="104"/>
      <c r="J162" s="89"/>
      <c r="K162" s="92"/>
      <c r="L162" s="92"/>
      <c r="M162" s="91"/>
      <c r="N162" s="92"/>
      <c r="O162" s="92"/>
      <c r="P162" s="92"/>
      <c r="Q162" s="92"/>
      <c r="R162" s="92"/>
      <c r="S162" s="92"/>
      <c r="T162" s="89">
        <f t="shared" si="8"/>
        <v>0</v>
      </c>
      <c r="U162" s="94"/>
      <c r="V162" s="94">
        <f>U162-J162</f>
        <v>0</v>
      </c>
      <c r="W162" s="95" t="str">
        <f>IFERROR(V162/J162,"0")</f>
        <v>0</v>
      </c>
      <c r="X162" s="69"/>
    </row>
    <row r="163" ht="15.75" customHeight="1">
      <c r="A163" s="84"/>
      <c r="B163" s="96"/>
      <c r="C163" s="96"/>
      <c r="D163" s="107"/>
      <c r="E163" s="96"/>
      <c r="F163" s="96"/>
      <c r="G163" s="96"/>
      <c r="H163" s="97" t="s">
        <v>36</v>
      </c>
      <c r="I163" s="105"/>
      <c r="J163" s="96"/>
      <c r="K163" s="100"/>
      <c r="L163" s="100"/>
      <c r="M163" s="106"/>
      <c r="N163" s="100"/>
      <c r="O163" s="100"/>
      <c r="P163" s="100"/>
      <c r="Q163" s="100"/>
      <c r="R163" s="100"/>
      <c r="S163" s="100"/>
      <c r="T163" s="102">
        <f t="shared" si="8"/>
        <v>0</v>
      </c>
      <c r="U163" s="96"/>
      <c r="V163" s="96"/>
      <c r="W163" s="103"/>
      <c r="X163" s="69"/>
    </row>
    <row r="164" ht="15.75" customHeight="1">
      <c r="A164" s="84"/>
      <c r="B164" s="86"/>
      <c r="C164" s="86" t="s">
        <v>129</v>
      </c>
      <c r="D164" s="86"/>
      <c r="E164" s="86"/>
      <c r="F164" s="86"/>
      <c r="G164" s="86"/>
      <c r="H164" s="87" t="s">
        <v>47</v>
      </c>
      <c r="I164" s="104"/>
      <c r="J164" s="89"/>
      <c r="K164" s="92"/>
      <c r="L164" s="92"/>
      <c r="M164" s="91"/>
      <c r="N164" s="92"/>
      <c r="O164" s="92"/>
      <c r="P164" s="92"/>
      <c r="Q164" s="92"/>
      <c r="R164" s="92"/>
      <c r="S164" s="92"/>
      <c r="T164" s="89">
        <f t="shared" si="8"/>
        <v>0</v>
      </c>
      <c r="U164" s="94"/>
      <c r="V164" s="94">
        <f>U164-J164</f>
        <v>0</v>
      </c>
      <c r="W164" s="95" t="str">
        <f>IFERROR(V164/J164,"0")</f>
        <v>0</v>
      </c>
      <c r="X164" s="69"/>
    </row>
    <row r="165" ht="15.75" customHeight="1">
      <c r="A165" s="84"/>
      <c r="B165" s="96"/>
      <c r="C165" s="96"/>
      <c r="D165" s="107"/>
      <c r="E165" s="96"/>
      <c r="F165" s="96"/>
      <c r="G165" s="96"/>
      <c r="H165" s="97" t="s">
        <v>36</v>
      </c>
      <c r="I165" s="105"/>
      <c r="J165" s="96"/>
      <c r="K165" s="100"/>
      <c r="L165" s="100"/>
      <c r="M165" s="106"/>
      <c r="N165" s="100"/>
      <c r="O165" s="100"/>
      <c r="P165" s="100"/>
      <c r="Q165" s="100"/>
      <c r="R165" s="100"/>
      <c r="S165" s="100"/>
      <c r="T165" s="102">
        <f t="shared" si="8"/>
        <v>0</v>
      </c>
      <c r="U165" s="96"/>
      <c r="V165" s="96"/>
      <c r="W165" s="103"/>
      <c r="X165" s="69"/>
    </row>
    <row r="166" ht="15.75" customHeight="1">
      <c r="A166" s="84"/>
      <c r="B166" s="86"/>
      <c r="C166" s="86" t="s">
        <v>130</v>
      </c>
      <c r="D166" s="86"/>
      <c r="E166" s="86"/>
      <c r="F166" s="86"/>
      <c r="G166" s="86"/>
      <c r="H166" s="87" t="s">
        <v>47</v>
      </c>
      <c r="I166" s="104"/>
      <c r="J166" s="89"/>
      <c r="K166" s="92"/>
      <c r="L166" s="92"/>
      <c r="M166" s="91"/>
      <c r="N166" s="92"/>
      <c r="O166" s="92"/>
      <c r="P166" s="92"/>
      <c r="Q166" s="92"/>
      <c r="R166" s="92"/>
      <c r="S166" s="92"/>
      <c r="T166" s="89">
        <f t="shared" si="8"/>
        <v>0</v>
      </c>
      <c r="U166" s="94"/>
      <c r="V166" s="94">
        <f>U166-J166</f>
        <v>0</v>
      </c>
      <c r="W166" s="95" t="str">
        <f>IFERROR(V166/J166,"0")</f>
        <v>0</v>
      </c>
      <c r="X166" s="69"/>
    </row>
    <row r="167" ht="15.75" customHeight="1">
      <c r="A167" s="84"/>
      <c r="B167" s="96"/>
      <c r="C167" s="96"/>
      <c r="D167" s="107"/>
      <c r="E167" s="96"/>
      <c r="F167" s="96"/>
      <c r="G167" s="96"/>
      <c r="H167" s="97" t="s">
        <v>36</v>
      </c>
      <c r="I167" s="105"/>
      <c r="J167" s="96"/>
      <c r="K167" s="100"/>
      <c r="L167" s="100"/>
      <c r="M167" s="106"/>
      <c r="N167" s="100"/>
      <c r="O167" s="100"/>
      <c r="P167" s="100"/>
      <c r="Q167" s="100"/>
      <c r="R167" s="100"/>
      <c r="S167" s="100"/>
      <c r="T167" s="102">
        <f t="shared" si="8"/>
        <v>0</v>
      </c>
      <c r="U167" s="96"/>
      <c r="V167" s="96"/>
      <c r="W167" s="103"/>
      <c r="X167" s="69"/>
    </row>
    <row r="168" ht="15.75" customHeight="1">
      <c r="A168" s="84"/>
      <c r="B168" s="86"/>
      <c r="C168" s="86" t="s">
        <v>131</v>
      </c>
      <c r="D168" s="86"/>
      <c r="E168" s="86"/>
      <c r="F168" s="86"/>
      <c r="G168" s="86"/>
      <c r="H168" s="87" t="s">
        <v>47</v>
      </c>
      <c r="I168" s="104"/>
      <c r="J168" s="89"/>
      <c r="K168" s="92"/>
      <c r="L168" s="92"/>
      <c r="M168" s="91"/>
      <c r="N168" s="92"/>
      <c r="O168" s="92"/>
      <c r="P168" s="92"/>
      <c r="Q168" s="92"/>
      <c r="R168" s="92"/>
      <c r="S168" s="92"/>
      <c r="T168" s="89">
        <f t="shared" si="8"/>
        <v>0</v>
      </c>
      <c r="U168" s="94"/>
      <c r="V168" s="94">
        <f>U168-J168</f>
        <v>0</v>
      </c>
      <c r="W168" s="95" t="str">
        <f>IFERROR(V168/J168,"0")</f>
        <v>0</v>
      </c>
      <c r="X168" s="69"/>
    </row>
    <row r="169" ht="15.75" customHeight="1">
      <c r="A169" s="84"/>
      <c r="B169" s="96"/>
      <c r="C169" s="96"/>
      <c r="D169" s="107"/>
      <c r="E169" s="96"/>
      <c r="F169" s="96"/>
      <c r="G169" s="96"/>
      <c r="H169" s="97" t="s">
        <v>36</v>
      </c>
      <c r="I169" s="105"/>
      <c r="J169" s="96"/>
      <c r="K169" s="100"/>
      <c r="L169" s="100"/>
      <c r="M169" s="106"/>
      <c r="N169" s="100"/>
      <c r="O169" s="100"/>
      <c r="P169" s="100"/>
      <c r="Q169" s="100"/>
      <c r="R169" s="100"/>
      <c r="S169" s="100"/>
      <c r="T169" s="102">
        <f t="shared" si="8"/>
        <v>0</v>
      </c>
      <c r="U169" s="96"/>
      <c r="V169" s="96"/>
      <c r="W169" s="103"/>
      <c r="X169" s="69"/>
    </row>
    <row r="170" ht="15.75" customHeight="1">
      <c r="A170" s="84"/>
      <c r="B170" s="86"/>
      <c r="C170" s="86" t="s">
        <v>132</v>
      </c>
      <c r="D170" s="86"/>
      <c r="E170" s="86"/>
      <c r="F170" s="86"/>
      <c r="G170" s="86"/>
      <c r="H170" s="87" t="s">
        <v>47</v>
      </c>
      <c r="I170" s="104"/>
      <c r="J170" s="89"/>
      <c r="K170" s="92"/>
      <c r="L170" s="92"/>
      <c r="M170" s="91"/>
      <c r="N170" s="92"/>
      <c r="O170" s="92"/>
      <c r="P170" s="92"/>
      <c r="Q170" s="92"/>
      <c r="R170" s="92"/>
      <c r="S170" s="92"/>
      <c r="T170" s="89">
        <f t="shared" si="8"/>
        <v>0</v>
      </c>
      <c r="U170" s="94"/>
      <c r="V170" s="94">
        <f>U170-J170</f>
        <v>0</v>
      </c>
      <c r="W170" s="95" t="str">
        <f>IFERROR(V170/J170,"0")</f>
        <v>0</v>
      </c>
      <c r="X170" s="69"/>
    </row>
    <row r="171" ht="15.75" customHeight="1">
      <c r="A171" s="84"/>
      <c r="B171" s="96"/>
      <c r="C171" s="96"/>
      <c r="D171" s="107"/>
      <c r="E171" s="96"/>
      <c r="F171" s="96"/>
      <c r="G171" s="96"/>
      <c r="H171" s="97" t="s">
        <v>36</v>
      </c>
      <c r="I171" s="105"/>
      <c r="J171" s="96"/>
      <c r="K171" s="100"/>
      <c r="L171" s="100"/>
      <c r="M171" s="106"/>
      <c r="N171" s="100"/>
      <c r="O171" s="100"/>
      <c r="P171" s="100"/>
      <c r="Q171" s="100"/>
      <c r="R171" s="100"/>
      <c r="S171" s="100"/>
      <c r="T171" s="102">
        <f t="shared" si="8"/>
        <v>0</v>
      </c>
      <c r="U171" s="96"/>
      <c r="V171" s="96"/>
      <c r="W171" s="103"/>
      <c r="X171" s="69"/>
    </row>
    <row r="172" ht="15.75" customHeight="1">
      <c r="A172" s="84"/>
      <c r="B172" s="86"/>
      <c r="C172" s="86" t="s">
        <v>133</v>
      </c>
      <c r="D172" s="86"/>
      <c r="E172" s="86"/>
      <c r="F172" s="86"/>
      <c r="G172" s="86"/>
      <c r="H172" s="87" t="s">
        <v>47</v>
      </c>
      <c r="I172" s="104"/>
      <c r="J172" s="89"/>
      <c r="K172" s="92"/>
      <c r="L172" s="92"/>
      <c r="M172" s="91"/>
      <c r="N172" s="92"/>
      <c r="O172" s="92"/>
      <c r="P172" s="92"/>
      <c r="Q172" s="92"/>
      <c r="R172" s="92"/>
      <c r="S172" s="92"/>
      <c r="T172" s="89">
        <f t="shared" si="8"/>
        <v>0</v>
      </c>
      <c r="U172" s="94"/>
      <c r="V172" s="94">
        <f>U172-J172</f>
        <v>0</v>
      </c>
      <c r="W172" s="95" t="str">
        <f>IFERROR(V172/J172,"0")</f>
        <v>0</v>
      </c>
      <c r="X172" s="69"/>
    </row>
    <row r="173" ht="15.75" customHeight="1">
      <c r="A173" s="84"/>
      <c r="B173" s="96"/>
      <c r="C173" s="96"/>
      <c r="D173" s="107"/>
      <c r="E173" s="96"/>
      <c r="F173" s="96"/>
      <c r="G173" s="96"/>
      <c r="H173" s="97" t="s">
        <v>36</v>
      </c>
      <c r="I173" s="105"/>
      <c r="J173" s="96"/>
      <c r="K173" s="100"/>
      <c r="L173" s="100"/>
      <c r="M173" s="106"/>
      <c r="N173" s="100"/>
      <c r="O173" s="100"/>
      <c r="P173" s="100"/>
      <c r="Q173" s="100"/>
      <c r="R173" s="100"/>
      <c r="S173" s="100"/>
      <c r="T173" s="102">
        <f t="shared" si="8"/>
        <v>0</v>
      </c>
      <c r="U173" s="96"/>
      <c r="V173" s="96"/>
      <c r="W173" s="103"/>
      <c r="X173" s="69"/>
    </row>
    <row r="174" ht="15.75" customHeight="1">
      <c r="A174" s="84"/>
      <c r="B174" s="86"/>
      <c r="C174" s="86" t="s">
        <v>134</v>
      </c>
      <c r="D174" s="86"/>
      <c r="E174" s="86"/>
      <c r="F174" s="86"/>
      <c r="G174" s="86"/>
      <c r="H174" s="87" t="s">
        <v>47</v>
      </c>
      <c r="I174" s="104"/>
      <c r="J174" s="89"/>
      <c r="K174" s="92"/>
      <c r="L174" s="92"/>
      <c r="M174" s="91"/>
      <c r="N174" s="92"/>
      <c r="O174" s="92"/>
      <c r="P174" s="92"/>
      <c r="Q174" s="92"/>
      <c r="R174" s="92"/>
      <c r="S174" s="92"/>
      <c r="T174" s="89">
        <f t="shared" si="8"/>
        <v>0</v>
      </c>
      <c r="U174" s="94"/>
      <c r="V174" s="94">
        <f>U174-J174</f>
        <v>0</v>
      </c>
      <c r="W174" s="95" t="str">
        <f>IFERROR(V174/J174,"0")</f>
        <v>0</v>
      </c>
      <c r="X174" s="69"/>
    </row>
    <row r="175" ht="15.75" customHeight="1">
      <c r="A175" s="84"/>
      <c r="B175" s="96"/>
      <c r="C175" s="96"/>
      <c r="D175" s="107"/>
      <c r="E175" s="96"/>
      <c r="F175" s="96"/>
      <c r="G175" s="96"/>
      <c r="H175" s="97" t="s">
        <v>36</v>
      </c>
      <c r="I175" s="105"/>
      <c r="J175" s="96"/>
      <c r="K175" s="100"/>
      <c r="L175" s="100"/>
      <c r="M175" s="106"/>
      <c r="N175" s="100"/>
      <c r="O175" s="100"/>
      <c r="P175" s="100"/>
      <c r="Q175" s="100"/>
      <c r="R175" s="100"/>
      <c r="S175" s="100"/>
      <c r="T175" s="102">
        <f t="shared" si="8"/>
        <v>0</v>
      </c>
      <c r="U175" s="96"/>
      <c r="V175" s="96"/>
      <c r="W175" s="103"/>
      <c r="X175" s="69"/>
    </row>
    <row r="176" ht="15.75" customHeight="1">
      <c r="A176" s="84"/>
      <c r="B176" s="86"/>
      <c r="C176" s="86" t="s">
        <v>135</v>
      </c>
      <c r="D176" s="86"/>
      <c r="E176" s="86"/>
      <c r="F176" s="86"/>
      <c r="G176" s="86"/>
      <c r="H176" s="87" t="s">
        <v>47</v>
      </c>
      <c r="I176" s="104"/>
      <c r="J176" s="89"/>
      <c r="K176" s="92"/>
      <c r="L176" s="92"/>
      <c r="M176" s="91"/>
      <c r="N176" s="92"/>
      <c r="O176" s="92"/>
      <c r="P176" s="92"/>
      <c r="Q176" s="92"/>
      <c r="R176" s="92"/>
      <c r="S176" s="92"/>
      <c r="T176" s="89">
        <f t="shared" si="8"/>
        <v>0</v>
      </c>
      <c r="U176" s="94"/>
      <c r="V176" s="94">
        <f>U176-J176</f>
        <v>0</v>
      </c>
      <c r="W176" s="95" t="str">
        <f>IFERROR(V176/J176,"0")</f>
        <v>0</v>
      </c>
      <c r="X176" s="69"/>
    </row>
    <row r="177" ht="15.75" customHeight="1">
      <c r="A177" s="84"/>
      <c r="B177" s="96"/>
      <c r="C177" s="96"/>
      <c r="D177" s="107"/>
      <c r="E177" s="96"/>
      <c r="F177" s="96"/>
      <c r="G177" s="96"/>
      <c r="H177" s="97" t="s">
        <v>36</v>
      </c>
      <c r="I177" s="105"/>
      <c r="J177" s="96"/>
      <c r="K177" s="100"/>
      <c r="L177" s="100"/>
      <c r="M177" s="106"/>
      <c r="N177" s="100"/>
      <c r="O177" s="100"/>
      <c r="P177" s="100"/>
      <c r="Q177" s="100"/>
      <c r="R177" s="100"/>
      <c r="S177" s="100"/>
      <c r="T177" s="102">
        <f t="shared" si="8"/>
        <v>0</v>
      </c>
      <c r="U177" s="96"/>
      <c r="V177" s="96"/>
      <c r="W177" s="103"/>
      <c r="X177" s="69"/>
    </row>
    <row r="178" ht="15.75" customHeight="1">
      <c r="A178" s="84"/>
      <c r="B178" s="86"/>
      <c r="C178" s="86" t="s">
        <v>136</v>
      </c>
      <c r="D178" s="86"/>
      <c r="E178" s="86"/>
      <c r="F178" s="86"/>
      <c r="G178" s="86"/>
      <c r="H178" s="87" t="s">
        <v>47</v>
      </c>
      <c r="I178" s="104"/>
      <c r="J178" s="89"/>
      <c r="K178" s="92"/>
      <c r="L178" s="92"/>
      <c r="M178" s="91"/>
      <c r="N178" s="92"/>
      <c r="O178" s="92"/>
      <c r="P178" s="92"/>
      <c r="Q178" s="92"/>
      <c r="R178" s="92"/>
      <c r="S178" s="92"/>
      <c r="T178" s="89">
        <f t="shared" si="8"/>
        <v>0</v>
      </c>
      <c r="U178" s="94"/>
      <c r="V178" s="94">
        <f>U178-J178</f>
        <v>0</v>
      </c>
      <c r="W178" s="95" t="str">
        <f>IFERROR(V178/J178,"0")</f>
        <v>0</v>
      </c>
      <c r="X178" s="69"/>
    </row>
    <row r="179" ht="15.75" customHeight="1">
      <c r="A179" s="84"/>
      <c r="B179" s="96"/>
      <c r="C179" s="96"/>
      <c r="D179" s="107"/>
      <c r="E179" s="96"/>
      <c r="F179" s="96"/>
      <c r="G179" s="96"/>
      <c r="H179" s="97" t="s">
        <v>36</v>
      </c>
      <c r="I179" s="105"/>
      <c r="J179" s="96"/>
      <c r="K179" s="100"/>
      <c r="L179" s="100"/>
      <c r="M179" s="106"/>
      <c r="N179" s="100"/>
      <c r="O179" s="100"/>
      <c r="P179" s="100"/>
      <c r="Q179" s="100"/>
      <c r="R179" s="100"/>
      <c r="S179" s="100"/>
      <c r="T179" s="102">
        <f t="shared" si="8"/>
        <v>0</v>
      </c>
      <c r="U179" s="96"/>
      <c r="V179" s="96"/>
      <c r="W179" s="103"/>
      <c r="X179" s="69"/>
    </row>
    <row r="180" ht="15.75" customHeight="1">
      <c r="A180" s="84"/>
      <c r="B180" s="86"/>
      <c r="C180" s="86" t="s">
        <v>137</v>
      </c>
      <c r="D180" s="86"/>
      <c r="E180" s="86"/>
      <c r="F180" s="86"/>
      <c r="G180" s="86"/>
      <c r="H180" s="87" t="s">
        <v>47</v>
      </c>
      <c r="I180" s="104"/>
      <c r="J180" s="89"/>
      <c r="K180" s="92"/>
      <c r="L180" s="92"/>
      <c r="M180" s="91"/>
      <c r="N180" s="92"/>
      <c r="O180" s="92"/>
      <c r="P180" s="92"/>
      <c r="Q180" s="92"/>
      <c r="R180" s="92"/>
      <c r="S180" s="92"/>
      <c r="T180" s="89">
        <f t="shared" si="8"/>
        <v>0</v>
      </c>
      <c r="U180" s="94"/>
      <c r="V180" s="94">
        <f>U180-J180</f>
        <v>0</v>
      </c>
      <c r="W180" s="95" t="str">
        <f>IFERROR(V180/J180,"0")</f>
        <v>0</v>
      </c>
      <c r="X180" s="69"/>
    </row>
    <row r="181" ht="15.75" customHeight="1">
      <c r="A181" s="84"/>
      <c r="B181" s="96"/>
      <c r="C181" s="96"/>
      <c r="D181" s="107"/>
      <c r="E181" s="96"/>
      <c r="F181" s="96"/>
      <c r="G181" s="96"/>
      <c r="H181" s="97" t="s">
        <v>36</v>
      </c>
      <c r="I181" s="105"/>
      <c r="J181" s="96"/>
      <c r="K181" s="100"/>
      <c r="L181" s="100"/>
      <c r="M181" s="106"/>
      <c r="N181" s="100"/>
      <c r="O181" s="100"/>
      <c r="P181" s="100"/>
      <c r="Q181" s="100"/>
      <c r="R181" s="100"/>
      <c r="S181" s="100"/>
      <c r="T181" s="102">
        <f t="shared" si="8"/>
        <v>0</v>
      </c>
      <c r="U181" s="96"/>
      <c r="V181" s="96"/>
      <c r="W181" s="103"/>
      <c r="X181" s="69"/>
    </row>
    <row r="182" ht="15.75" customHeight="1">
      <c r="A182" s="84"/>
      <c r="B182" s="86"/>
      <c r="C182" s="86" t="s">
        <v>138</v>
      </c>
      <c r="D182" s="86"/>
      <c r="E182" s="86"/>
      <c r="F182" s="86"/>
      <c r="G182" s="86"/>
      <c r="H182" s="87" t="s">
        <v>47</v>
      </c>
      <c r="I182" s="104"/>
      <c r="J182" s="89"/>
      <c r="K182" s="92"/>
      <c r="L182" s="92"/>
      <c r="M182" s="91"/>
      <c r="N182" s="92"/>
      <c r="O182" s="92"/>
      <c r="P182" s="92"/>
      <c r="Q182" s="92"/>
      <c r="R182" s="92"/>
      <c r="S182" s="92"/>
      <c r="T182" s="89">
        <f t="shared" si="8"/>
        <v>0</v>
      </c>
      <c r="U182" s="94"/>
      <c r="V182" s="94">
        <f>U182-J182</f>
        <v>0</v>
      </c>
      <c r="W182" s="95" t="str">
        <f>IFERROR(V182/J182,"0")</f>
        <v>0</v>
      </c>
      <c r="X182" s="69"/>
    </row>
    <row r="183" ht="15.75" customHeight="1">
      <c r="A183" s="84"/>
      <c r="B183" s="96"/>
      <c r="C183" s="96"/>
      <c r="D183" s="107"/>
      <c r="E183" s="96"/>
      <c r="F183" s="96"/>
      <c r="G183" s="96"/>
      <c r="H183" s="97" t="s">
        <v>36</v>
      </c>
      <c r="I183" s="105"/>
      <c r="J183" s="96"/>
      <c r="K183" s="100"/>
      <c r="L183" s="100"/>
      <c r="M183" s="106"/>
      <c r="N183" s="100"/>
      <c r="O183" s="100"/>
      <c r="P183" s="100"/>
      <c r="Q183" s="100"/>
      <c r="R183" s="100"/>
      <c r="S183" s="100"/>
      <c r="T183" s="102">
        <f t="shared" si="8"/>
        <v>0</v>
      </c>
      <c r="U183" s="96"/>
      <c r="V183" s="96"/>
      <c r="W183" s="103"/>
      <c r="X183" s="69"/>
    </row>
    <row r="184" ht="15.75" customHeight="1">
      <c r="A184" s="84"/>
      <c r="B184" s="86"/>
      <c r="C184" s="86" t="s">
        <v>139</v>
      </c>
      <c r="D184" s="86"/>
      <c r="E184" s="86"/>
      <c r="F184" s="86"/>
      <c r="G184" s="86"/>
      <c r="H184" s="87" t="s">
        <v>47</v>
      </c>
      <c r="I184" s="104"/>
      <c r="J184" s="89"/>
      <c r="K184" s="92"/>
      <c r="L184" s="92"/>
      <c r="M184" s="91"/>
      <c r="N184" s="92"/>
      <c r="O184" s="92"/>
      <c r="P184" s="92"/>
      <c r="Q184" s="92"/>
      <c r="R184" s="92"/>
      <c r="S184" s="92"/>
      <c r="T184" s="89">
        <f t="shared" si="8"/>
        <v>0</v>
      </c>
      <c r="U184" s="94"/>
      <c r="V184" s="94">
        <f>U184-J184</f>
        <v>0</v>
      </c>
      <c r="W184" s="95" t="str">
        <f>IFERROR(V184/J184,"0")</f>
        <v>0</v>
      </c>
      <c r="X184" s="69"/>
    </row>
    <row r="185" ht="15.75" customHeight="1">
      <c r="A185" s="84"/>
      <c r="B185" s="96"/>
      <c r="C185" s="96"/>
      <c r="D185" s="107"/>
      <c r="E185" s="96"/>
      <c r="F185" s="96"/>
      <c r="G185" s="96"/>
      <c r="H185" s="97" t="s">
        <v>36</v>
      </c>
      <c r="I185" s="105"/>
      <c r="J185" s="96"/>
      <c r="K185" s="100"/>
      <c r="L185" s="100"/>
      <c r="M185" s="106"/>
      <c r="N185" s="100"/>
      <c r="O185" s="100"/>
      <c r="P185" s="100"/>
      <c r="Q185" s="100"/>
      <c r="R185" s="100"/>
      <c r="S185" s="100"/>
      <c r="T185" s="102">
        <f t="shared" si="8"/>
        <v>0</v>
      </c>
      <c r="U185" s="96"/>
      <c r="V185" s="96"/>
      <c r="W185" s="103"/>
      <c r="X185" s="69"/>
    </row>
    <row r="186" ht="15.75" customHeight="1">
      <c r="A186" s="84"/>
      <c r="B186" s="86"/>
      <c r="C186" s="86" t="s">
        <v>140</v>
      </c>
      <c r="D186" s="86"/>
      <c r="E186" s="86"/>
      <c r="F186" s="86"/>
      <c r="G186" s="86"/>
      <c r="H186" s="87" t="s">
        <v>47</v>
      </c>
      <c r="I186" s="104"/>
      <c r="J186" s="89"/>
      <c r="K186" s="92"/>
      <c r="L186" s="92"/>
      <c r="M186" s="91"/>
      <c r="N186" s="92"/>
      <c r="O186" s="92"/>
      <c r="P186" s="92"/>
      <c r="Q186" s="92"/>
      <c r="R186" s="92"/>
      <c r="S186" s="92"/>
      <c r="T186" s="89">
        <f t="shared" si="8"/>
        <v>0</v>
      </c>
      <c r="U186" s="94"/>
      <c r="V186" s="94">
        <f>U186-J186</f>
        <v>0</v>
      </c>
      <c r="W186" s="95" t="str">
        <f>IFERROR(V186/J186,"0")</f>
        <v>0</v>
      </c>
      <c r="X186" s="69"/>
    </row>
    <row r="187" ht="15.75" customHeight="1">
      <c r="A187" s="84"/>
      <c r="B187" s="96"/>
      <c r="C187" s="96"/>
      <c r="D187" s="107"/>
      <c r="E187" s="96"/>
      <c r="F187" s="96"/>
      <c r="G187" s="96"/>
      <c r="H187" s="97" t="s">
        <v>36</v>
      </c>
      <c r="I187" s="105"/>
      <c r="J187" s="96"/>
      <c r="K187" s="100"/>
      <c r="L187" s="100"/>
      <c r="M187" s="106"/>
      <c r="N187" s="100"/>
      <c r="O187" s="100"/>
      <c r="P187" s="100"/>
      <c r="Q187" s="100"/>
      <c r="R187" s="100"/>
      <c r="S187" s="100"/>
      <c r="T187" s="102">
        <f t="shared" si="8"/>
        <v>0</v>
      </c>
      <c r="U187" s="96"/>
      <c r="V187" s="96"/>
      <c r="W187" s="103"/>
      <c r="X187" s="69"/>
    </row>
    <row r="188" ht="15.75" customHeight="1">
      <c r="A188" s="84"/>
      <c r="B188" s="86"/>
      <c r="C188" s="86" t="s">
        <v>141</v>
      </c>
      <c r="D188" s="86"/>
      <c r="E188" s="86"/>
      <c r="F188" s="86"/>
      <c r="G188" s="86"/>
      <c r="H188" s="87" t="s">
        <v>47</v>
      </c>
      <c r="I188" s="104"/>
      <c r="J188" s="89"/>
      <c r="K188" s="92"/>
      <c r="L188" s="92"/>
      <c r="M188" s="91"/>
      <c r="N188" s="92"/>
      <c r="O188" s="92"/>
      <c r="P188" s="92"/>
      <c r="Q188" s="92"/>
      <c r="R188" s="92"/>
      <c r="S188" s="92"/>
      <c r="T188" s="89">
        <f t="shared" si="8"/>
        <v>0</v>
      </c>
      <c r="U188" s="94"/>
      <c r="V188" s="94">
        <f>U188-J188</f>
        <v>0</v>
      </c>
      <c r="W188" s="95" t="str">
        <f>IFERROR(V188/J188,"0")</f>
        <v>0</v>
      </c>
      <c r="X188" s="69"/>
    </row>
    <row r="189" ht="15.75" customHeight="1">
      <c r="A189" s="84"/>
      <c r="B189" s="96"/>
      <c r="C189" s="96"/>
      <c r="D189" s="107"/>
      <c r="E189" s="96"/>
      <c r="F189" s="96"/>
      <c r="G189" s="96"/>
      <c r="H189" s="97" t="s">
        <v>36</v>
      </c>
      <c r="I189" s="105"/>
      <c r="J189" s="96"/>
      <c r="K189" s="100"/>
      <c r="L189" s="100"/>
      <c r="M189" s="106"/>
      <c r="N189" s="100"/>
      <c r="O189" s="100"/>
      <c r="P189" s="100"/>
      <c r="Q189" s="100"/>
      <c r="R189" s="100"/>
      <c r="S189" s="100"/>
      <c r="T189" s="102">
        <f t="shared" si="8"/>
        <v>0</v>
      </c>
      <c r="U189" s="96"/>
      <c r="V189" s="96"/>
      <c r="W189" s="103"/>
      <c r="X189" s="69"/>
    </row>
    <row r="190" ht="15.75" customHeight="1">
      <c r="A190" s="84"/>
      <c r="B190" s="86"/>
      <c r="C190" s="86" t="s">
        <v>142</v>
      </c>
      <c r="D190" s="86"/>
      <c r="E190" s="86"/>
      <c r="F190" s="86"/>
      <c r="G190" s="86"/>
      <c r="H190" s="87" t="s">
        <v>47</v>
      </c>
      <c r="I190" s="104"/>
      <c r="J190" s="89"/>
      <c r="K190" s="92"/>
      <c r="L190" s="92"/>
      <c r="M190" s="91"/>
      <c r="N190" s="92"/>
      <c r="O190" s="92"/>
      <c r="P190" s="92"/>
      <c r="Q190" s="92"/>
      <c r="R190" s="92"/>
      <c r="S190" s="92"/>
      <c r="T190" s="89">
        <f t="shared" si="8"/>
        <v>0</v>
      </c>
      <c r="U190" s="94"/>
      <c r="V190" s="94">
        <f>U190-J190</f>
        <v>0</v>
      </c>
      <c r="W190" s="95" t="str">
        <f>IFERROR(V190/J190,"0")</f>
        <v>0</v>
      </c>
      <c r="X190" s="69"/>
    </row>
    <row r="191" ht="15.75" customHeight="1">
      <c r="A191" s="84"/>
      <c r="B191" s="96"/>
      <c r="C191" s="96"/>
      <c r="D191" s="107"/>
      <c r="E191" s="96"/>
      <c r="F191" s="96"/>
      <c r="G191" s="96"/>
      <c r="H191" s="97" t="s">
        <v>36</v>
      </c>
      <c r="I191" s="105"/>
      <c r="J191" s="96"/>
      <c r="K191" s="100"/>
      <c r="L191" s="100"/>
      <c r="M191" s="106"/>
      <c r="N191" s="100"/>
      <c r="O191" s="100"/>
      <c r="P191" s="100"/>
      <c r="Q191" s="100"/>
      <c r="R191" s="100"/>
      <c r="S191" s="100"/>
      <c r="T191" s="102">
        <f t="shared" si="8"/>
        <v>0</v>
      </c>
      <c r="U191" s="96"/>
      <c r="V191" s="96"/>
      <c r="W191" s="103"/>
      <c r="X191" s="69"/>
    </row>
    <row r="192" ht="15.75" customHeight="1">
      <c r="A192" s="84"/>
      <c r="B192" s="86"/>
      <c r="C192" s="86" t="s">
        <v>143</v>
      </c>
      <c r="D192" s="86"/>
      <c r="E192" s="86"/>
      <c r="F192" s="86"/>
      <c r="G192" s="86"/>
      <c r="H192" s="87" t="s">
        <v>47</v>
      </c>
      <c r="I192" s="104"/>
      <c r="J192" s="89"/>
      <c r="K192" s="92"/>
      <c r="L192" s="92"/>
      <c r="M192" s="91"/>
      <c r="N192" s="92"/>
      <c r="O192" s="92"/>
      <c r="P192" s="92"/>
      <c r="Q192" s="92"/>
      <c r="R192" s="92"/>
      <c r="S192" s="92"/>
      <c r="T192" s="89">
        <f t="shared" si="8"/>
        <v>0</v>
      </c>
      <c r="U192" s="94"/>
      <c r="V192" s="94">
        <f>U192-J192</f>
        <v>0</v>
      </c>
      <c r="W192" s="95" t="str">
        <f>IFERROR(V192/J192,"0")</f>
        <v>0</v>
      </c>
      <c r="X192" s="69"/>
    </row>
    <row r="193" ht="15.75" customHeight="1">
      <c r="A193" s="84"/>
      <c r="B193" s="96"/>
      <c r="C193" s="96"/>
      <c r="D193" s="107"/>
      <c r="E193" s="96"/>
      <c r="F193" s="96"/>
      <c r="G193" s="96"/>
      <c r="H193" s="97" t="s">
        <v>36</v>
      </c>
      <c r="I193" s="105"/>
      <c r="J193" s="96"/>
      <c r="K193" s="100"/>
      <c r="L193" s="100"/>
      <c r="M193" s="106"/>
      <c r="N193" s="100"/>
      <c r="O193" s="100"/>
      <c r="P193" s="100"/>
      <c r="Q193" s="100"/>
      <c r="R193" s="100"/>
      <c r="S193" s="100"/>
      <c r="T193" s="102">
        <f t="shared" si="8"/>
        <v>0</v>
      </c>
      <c r="U193" s="96"/>
      <c r="V193" s="96"/>
      <c r="W193" s="103"/>
      <c r="X193" s="69"/>
    </row>
    <row r="194" ht="15.75" customHeight="1">
      <c r="A194" s="84"/>
      <c r="B194" s="86"/>
      <c r="C194" s="86" t="s">
        <v>144</v>
      </c>
      <c r="D194" s="86"/>
      <c r="E194" s="86"/>
      <c r="F194" s="86"/>
      <c r="G194" s="86"/>
      <c r="H194" s="87" t="s">
        <v>47</v>
      </c>
      <c r="I194" s="104"/>
      <c r="J194" s="89"/>
      <c r="K194" s="92"/>
      <c r="L194" s="92"/>
      <c r="M194" s="91"/>
      <c r="N194" s="92"/>
      <c r="O194" s="92"/>
      <c r="P194" s="92"/>
      <c r="Q194" s="92"/>
      <c r="R194" s="92"/>
      <c r="S194" s="92"/>
      <c r="T194" s="89">
        <f t="shared" si="8"/>
        <v>0</v>
      </c>
      <c r="U194" s="94"/>
      <c r="V194" s="94">
        <f>U194-J194</f>
        <v>0</v>
      </c>
      <c r="W194" s="95" t="str">
        <f>IFERROR(V194/J194,"0")</f>
        <v>0</v>
      </c>
      <c r="X194" s="69"/>
    </row>
    <row r="195" ht="15.75" customHeight="1">
      <c r="A195" s="84"/>
      <c r="B195" s="96"/>
      <c r="C195" s="96"/>
      <c r="D195" s="107"/>
      <c r="E195" s="96"/>
      <c r="F195" s="96"/>
      <c r="G195" s="96"/>
      <c r="H195" s="97" t="s">
        <v>36</v>
      </c>
      <c r="I195" s="105"/>
      <c r="J195" s="96"/>
      <c r="K195" s="100"/>
      <c r="L195" s="100"/>
      <c r="M195" s="106"/>
      <c r="N195" s="100"/>
      <c r="O195" s="100"/>
      <c r="P195" s="100"/>
      <c r="Q195" s="100"/>
      <c r="R195" s="100"/>
      <c r="S195" s="100"/>
      <c r="T195" s="102">
        <f t="shared" si="8"/>
        <v>0</v>
      </c>
      <c r="U195" s="96"/>
      <c r="V195" s="96"/>
      <c r="W195" s="103"/>
      <c r="X195" s="69"/>
    </row>
    <row r="196" ht="15.75" customHeight="1">
      <c r="A196" s="84"/>
      <c r="B196" s="86"/>
      <c r="C196" s="86" t="s">
        <v>145</v>
      </c>
      <c r="D196" s="86"/>
      <c r="E196" s="86"/>
      <c r="F196" s="86"/>
      <c r="G196" s="86"/>
      <c r="H196" s="87" t="s">
        <v>47</v>
      </c>
      <c r="I196" s="104"/>
      <c r="J196" s="89"/>
      <c r="K196" s="92"/>
      <c r="L196" s="92"/>
      <c r="M196" s="91"/>
      <c r="N196" s="92"/>
      <c r="O196" s="92"/>
      <c r="P196" s="92"/>
      <c r="Q196" s="92"/>
      <c r="R196" s="92"/>
      <c r="S196" s="92"/>
      <c r="T196" s="89">
        <f t="shared" si="8"/>
        <v>0</v>
      </c>
      <c r="U196" s="94"/>
      <c r="V196" s="94">
        <f>U196-J196</f>
        <v>0</v>
      </c>
      <c r="W196" s="95" t="str">
        <f>IFERROR(V196/J196,"0")</f>
        <v>0</v>
      </c>
      <c r="X196" s="69"/>
    </row>
    <row r="197" ht="15.75" customHeight="1">
      <c r="A197" s="84"/>
      <c r="B197" s="96"/>
      <c r="C197" s="96"/>
      <c r="D197" s="107"/>
      <c r="E197" s="96"/>
      <c r="F197" s="96"/>
      <c r="G197" s="96"/>
      <c r="H197" s="97" t="s">
        <v>36</v>
      </c>
      <c r="I197" s="105"/>
      <c r="J197" s="96"/>
      <c r="K197" s="100"/>
      <c r="L197" s="100"/>
      <c r="M197" s="106"/>
      <c r="N197" s="100"/>
      <c r="O197" s="100"/>
      <c r="P197" s="100"/>
      <c r="Q197" s="100"/>
      <c r="R197" s="100"/>
      <c r="S197" s="100"/>
      <c r="T197" s="102">
        <f t="shared" si="8"/>
        <v>0</v>
      </c>
      <c r="U197" s="96"/>
      <c r="V197" s="96"/>
      <c r="W197" s="103"/>
      <c r="X197" s="69"/>
    </row>
    <row r="198" ht="15.75" customHeight="1">
      <c r="A198" s="84"/>
      <c r="B198" s="86"/>
      <c r="C198" s="86" t="s">
        <v>146</v>
      </c>
      <c r="D198" s="86"/>
      <c r="E198" s="86"/>
      <c r="F198" s="86"/>
      <c r="G198" s="86"/>
      <c r="H198" s="87" t="s">
        <v>47</v>
      </c>
      <c r="I198" s="104"/>
      <c r="J198" s="89"/>
      <c r="K198" s="92"/>
      <c r="L198" s="92"/>
      <c r="M198" s="91"/>
      <c r="N198" s="92"/>
      <c r="O198" s="92"/>
      <c r="P198" s="92"/>
      <c r="Q198" s="92"/>
      <c r="R198" s="92"/>
      <c r="S198" s="92"/>
      <c r="T198" s="89">
        <f t="shared" si="8"/>
        <v>0</v>
      </c>
      <c r="U198" s="94"/>
      <c r="V198" s="94">
        <f>U198-J198</f>
        <v>0</v>
      </c>
      <c r="W198" s="95" t="str">
        <f>IFERROR(V198/J198,"0")</f>
        <v>0</v>
      </c>
      <c r="X198" s="69"/>
    </row>
    <row r="199" ht="15.75" customHeight="1">
      <c r="A199" s="84"/>
      <c r="B199" s="96"/>
      <c r="C199" s="96"/>
      <c r="D199" s="107"/>
      <c r="E199" s="96"/>
      <c r="F199" s="96"/>
      <c r="G199" s="96"/>
      <c r="H199" s="97" t="s">
        <v>36</v>
      </c>
      <c r="I199" s="105"/>
      <c r="J199" s="96"/>
      <c r="K199" s="100"/>
      <c r="L199" s="100"/>
      <c r="M199" s="106"/>
      <c r="N199" s="100"/>
      <c r="O199" s="100"/>
      <c r="P199" s="100"/>
      <c r="Q199" s="100"/>
      <c r="R199" s="100"/>
      <c r="S199" s="100"/>
      <c r="T199" s="102">
        <f t="shared" si="8"/>
        <v>0</v>
      </c>
      <c r="U199" s="96"/>
      <c r="V199" s="96"/>
      <c r="W199" s="103"/>
      <c r="X199" s="69"/>
    </row>
    <row r="200" ht="15.75" customHeight="1">
      <c r="A200" s="84"/>
      <c r="B200" s="86"/>
      <c r="C200" s="86" t="s">
        <v>147</v>
      </c>
      <c r="D200" s="86"/>
      <c r="E200" s="86"/>
      <c r="F200" s="86"/>
      <c r="G200" s="86"/>
      <c r="H200" s="87" t="s">
        <v>47</v>
      </c>
      <c r="I200" s="104"/>
      <c r="J200" s="89"/>
      <c r="K200" s="92"/>
      <c r="L200" s="92"/>
      <c r="M200" s="91"/>
      <c r="N200" s="92"/>
      <c r="O200" s="92"/>
      <c r="P200" s="92"/>
      <c r="Q200" s="92"/>
      <c r="R200" s="92"/>
      <c r="S200" s="92"/>
      <c r="T200" s="89">
        <f t="shared" si="8"/>
        <v>0</v>
      </c>
      <c r="U200" s="94"/>
      <c r="V200" s="94">
        <f>U200-J200</f>
        <v>0</v>
      </c>
      <c r="W200" s="95" t="str">
        <f>IFERROR(V200/J200,"0")</f>
        <v>0</v>
      </c>
      <c r="X200" s="69"/>
    </row>
    <row r="201" ht="15.75" customHeight="1">
      <c r="A201" s="84"/>
      <c r="B201" s="96"/>
      <c r="C201" s="96"/>
      <c r="D201" s="107"/>
      <c r="E201" s="96"/>
      <c r="F201" s="96"/>
      <c r="G201" s="96"/>
      <c r="H201" s="97" t="s">
        <v>36</v>
      </c>
      <c r="I201" s="105"/>
      <c r="J201" s="96"/>
      <c r="K201" s="100"/>
      <c r="L201" s="100"/>
      <c r="M201" s="106"/>
      <c r="N201" s="100"/>
      <c r="O201" s="100"/>
      <c r="P201" s="100"/>
      <c r="Q201" s="100"/>
      <c r="R201" s="100"/>
      <c r="S201" s="100"/>
      <c r="T201" s="102">
        <f t="shared" si="8"/>
        <v>0</v>
      </c>
      <c r="U201" s="96"/>
      <c r="V201" s="96"/>
      <c r="W201" s="103"/>
      <c r="X201" s="69"/>
    </row>
    <row r="202" ht="15.75" customHeight="1">
      <c r="A202" s="84"/>
      <c r="B202" s="86"/>
      <c r="C202" s="86" t="s">
        <v>148</v>
      </c>
      <c r="D202" s="86"/>
      <c r="E202" s="86"/>
      <c r="F202" s="86"/>
      <c r="G202" s="86"/>
      <c r="H202" s="87" t="s">
        <v>47</v>
      </c>
      <c r="I202" s="104"/>
      <c r="J202" s="89"/>
      <c r="K202" s="92"/>
      <c r="L202" s="92"/>
      <c r="M202" s="91"/>
      <c r="N202" s="92"/>
      <c r="O202" s="92"/>
      <c r="P202" s="92"/>
      <c r="Q202" s="92"/>
      <c r="R202" s="92"/>
      <c r="S202" s="92"/>
      <c r="T202" s="89">
        <f t="shared" si="8"/>
        <v>0</v>
      </c>
      <c r="U202" s="94"/>
      <c r="V202" s="94">
        <f>U202-J202</f>
        <v>0</v>
      </c>
      <c r="W202" s="95" t="str">
        <f>IFERROR(V202/J202,"0")</f>
        <v>0</v>
      </c>
      <c r="X202" s="69"/>
    </row>
    <row r="203" ht="15.75" customHeight="1">
      <c r="A203" s="84"/>
      <c r="B203" s="96"/>
      <c r="C203" s="96"/>
      <c r="D203" s="107"/>
      <c r="E203" s="96"/>
      <c r="F203" s="96"/>
      <c r="G203" s="96"/>
      <c r="H203" s="97" t="s">
        <v>36</v>
      </c>
      <c r="I203" s="105"/>
      <c r="J203" s="96"/>
      <c r="K203" s="100"/>
      <c r="L203" s="100"/>
      <c r="M203" s="106"/>
      <c r="N203" s="100"/>
      <c r="O203" s="100"/>
      <c r="P203" s="100"/>
      <c r="Q203" s="100"/>
      <c r="R203" s="100"/>
      <c r="S203" s="100"/>
      <c r="T203" s="102">
        <f t="shared" si="8"/>
        <v>0</v>
      </c>
      <c r="U203" s="96"/>
      <c r="V203" s="96"/>
      <c r="W203" s="103"/>
      <c r="X203" s="69"/>
    </row>
    <row r="204" ht="15.75" customHeight="1">
      <c r="A204" s="84"/>
      <c r="B204" s="86"/>
      <c r="C204" s="86" t="s">
        <v>149</v>
      </c>
      <c r="D204" s="86"/>
      <c r="E204" s="86"/>
      <c r="F204" s="86"/>
      <c r="G204" s="86"/>
      <c r="H204" s="87" t="s">
        <v>47</v>
      </c>
      <c r="I204" s="104"/>
      <c r="J204" s="89"/>
      <c r="K204" s="92"/>
      <c r="L204" s="92"/>
      <c r="M204" s="91"/>
      <c r="N204" s="92"/>
      <c r="O204" s="92"/>
      <c r="P204" s="92"/>
      <c r="Q204" s="92"/>
      <c r="R204" s="92"/>
      <c r="S204" s="92"/>
      <c r="T204" s="89">
        <f t="shared" si="8"/>
        <v>0</v>
      </c>
      <c r="U204" s="94"/>
      <c r="V204" s="94">
        <f>U204-J204</f>
        <v>0</v>
      </c>
      <c r="W204" s="95" t="str">
        <f>IFERROR(V204/J204,"0")</f>
        <v>0</v>
      </c>
      <c r="X204" s="69"/>
    </row>
    <row r="205" ht="15.75" customHeight="1">
      <c r="A205" s="84"/>
      <c r="B205" s="96"/>
      <c r="C205" s="96"/>
      <c r="D205" s="107"/>
      <c r="E205" s="96"/>
      <c r="F205" s="96"/>
      <c r="G205" s="96"/>
      <c r="H205" s="97" t="s">
        <v>36</v>
      </c>
      <c r="I205" s="105"/>
      <c r="J205" s="96"/>
      <c r="K205" s="100"/>
      <c r="L205" s="100"/>
      <c r="M205" s="106"/>
      <c r="N205" s="100"/>
      <c r="O205" s="100"/>
      <c r="P205" s="100"/>
      <c r="Q205" s="100"/>
      <c r="R205" s="100"/>
      <c r="S205" s="100"/>
      <c r="T205" s="102">
        <f t="shared" si="8"/>
        <v>0</v>
      </c>
      <c r="U205" s="96"/>
      <c r="V205" s="96"/>
      <c r="W205" s="103"/>
      <c r="X205" s="69"/>
    </row>
    <row r="206" ht="15.75" customHeight="1">
      <c r="A206" s="84"/>
      <c r="B206" s="86"/>
      <c r="C206" s="86" t="s">
        <v>150</v>
      </c>
      <c r="D206" s="86"/>
      <c r="E206" s="86"/>
      <c r="F206" s="86"/>
      <c r="G206" s="86"/>
      <c r="H206" s="87" t="s">
        <v>47</v>
      </c>
      <c r="I206" s="104"/>
      <c r="J206" s="89"/>
      <c r="K206" s="92"/>
      <c r="L206" s="92"/>
      <c r="M206" s="91"/>
      <c r="N206" s="92"/>
      <c r="O206" s="92"/>
      <c r="P206" s="92"/>
      <c r="Q206" s="92"/>
      <c r="R206" s="92"/>
      <c r="S206" s="92"/>
      <c r="T206" s="89">
        <f t="shared" si="8"/>
        <v>0</v>
      </c>
      <c r="U206" s="94"/>
      <c r="V206" s="94">
        <f>U206-J206</f>
        <v>0</v>
      </c>
      <c r="W206" s="95" t="str">
        <f>IFERROR(V206/J206,"0")</f>
        <v>0</v>
      </c>
      <c r="X206" s="69"/>
    </row>
    <row r="207" ht="15.75" customHeight="1">
      <c r="A207" s="84"/>
      <c r="B207" s="96"/>
      <c r="C207" s="96"/>
      <c r="D207" s="107"/>
      <c r="E207" s="96"/>
      <c r="F207" s="96"/>
      <c r="G207" s="96"/>
      <c r="H207" s="97" t="s">
        <v>36</v>
      </c>
      <c r="I207" s="105"/>
      <c r="J207" s="96"/>
      <c r="K207" s="100"/>
      <c r="L207" s="100"/>
      <c r="M207" s="106"/>
      <c r="N207" s="100"/>
      <c r="O207" s="100"/>
      <c r="P207" s="100"/>
      <c r="Q207" s="100"/>
      <c r="R207" s="100"/>
      <c r="S207" s="100"/>
      <c r="T207" s="102">
        <f t="shared" si="8"/>
        <v>0</v>
      </c>
      <c r="U207" s="96"/>
      <c r="V207" s="96"/>
      <c r="W207" s="103"/>
      <c r="X207" s="69"/>
    </row>
    <row r="208" ht="15.75" customHeight="1">
      <c r="A208" s="84"/>
      <c r="B208" s="86"/>
      <c r="C208" s="86" t="s">
        <v>151</v>
      </c>
      <c r="D208" s="86"/>
      <c r="E208" s="86"/>
      <c r="F208" s="86"/>
      <c r="G208" s="86"/>
      <c r="H208" s="87" t="s">
        <v>47</v>
      </c>
      <c r="I208" s="104"/>
      <c r="J208" s="89"/>
      <c r="K208" s="92"/>
      <c r="L208" s="92"/>
      <c r="M208" s="91"/>
      <c r="N208" s="92"/>
      <c r="O208" s="92"/>
      <c r="P208" s="92"/>
      <c r="Q208" s="92"/>
      <c r="R208" s="92"/>
      <c r="S208" s="92"/>
      <c r="T208" s="89">
        <f t="shared" si="8"/>
        <v>0</v>
      </c>
      <c r="U208" s="94"/>
      <c r="V208" s="94">
        <f>U208-J208</f>
        <v>0</v>
      </c>
      <c r="W208" s="95" t="str">
        <f>IFERROR(V208/J208,"0")</f>
        <v>0</v>
      </c>
      <c r="X208" s="69"/>
    </row>
    <row r="209" ht="15.75" customHeight="1">
      <c r="A209" s="84"/>
      <c r="B209" s="96"/>
      <c r="C209" s="96"/>
      <c r="D209" s="107"/>
      <c r="E209" s="96"/>
      <c r="F209" s="96"/>
      <c r="G209" s="96"/>
      <c r="H209" s="97" t="s">
        <v>36</v>
      </c>
      <c r="I209" s="105"/>
      <c r="J209" s="96"/>
      <c r="K209" s="100"/>
      <c r="L209" s="100"/>
      <c r="M209" s="106"/>
      <c r="N209" s="100"/>
      <c r="O209" s="100"/>
      <c r="P209" s="100"/>
      <c r="Q209" s="100"/>
      <c r="R209" s="100"/>
      <c r="S209" s="100"/>
      <c r="T209" s="102">
        <f t="shared" si="8"/>
        <v>0</v>
      </c>
      <c r="U209" s="96"/>
      <c r="V209" s="96"/>
      <c r="W209" s="103"/>
      <c r="X209" s="69"/>
    </row>
    <row r="210" ht="15.75" customHeight="1">
      <c r="A210" s="84"/>
      <c r="B210" s="86"/>
      <c r="C210" s="86" t="s">
        <v>152</v>
      </c>
      <c r="D210" s="86"/>
      <c r="E210" s="86"/>
      <c r="F210" s="86"/>
      <c r="G210" s="86"/>
      <c r="H210" s="87" t="s">
        <v>47</v>
      </c>
      <c r="I210" s="104"/>
      <c r="J210" s="89"/>
      <c r="K210" s="92"/>
      <c r="L210" s="92"/>
      <c r="M210" s="91"/>
      <c r="N210" s="92"/>
      <c r="O210" s="92"/>
      <c r="P210" s="92"/>
      <c r="Q210" s="92"/>
      <c r="R210" s="92"/>
      <c r="S210" s="92"/>
      <c r="T210" s="89">
        <f t="shared" si="8"/>
        <v>0</v>
      </c>
      <c r="U210" s="94"/>
      <c r="V210" s="94">
        <f>U210-J210</f>
        <v>0</v>
      </c>
      <c r="W210" s="95" t="str">
        <f>IFERROR(V210/J210,"0")</f>
        <v>0</v>
      </c>
      <c r="X210" s="69"/>
    </row>
    <row r="211" ht="15.75" customHeight="1">
      <c r="A211" s="84"/>
      <c r="B211" s="96"/>
      <c r="C211" s="96"/>
      <c r="D211" s="107"/>
      <c r="E211" s="96"/>
      <c r="F211" s="96"/>
      <c r="G211" s="96"/>
      <c r="H211" s="97" t="s">
        <v>36</v>
      </c>
      <c r="I211" s="105"/>
      <c r="J211" s="96"/>
      <c r="K211" s="100"/>
      <c r="L211" s="100"/>
      <c r="M211" s="106"/>
      <c r="N211" s="100"/>
      <c r="O211" s="100"/>
      <c r="P211" s="100"/>
      <c r="Q211" s="100"/>
      <c r="R211" s="100"/>
      <c r="S211" s="100"/>
      <c r="T211" s="102">
        <f t="shared" si="8"/>
        <v>0</v>
      </c>
      <c r="U211" s="96"/>
      <c r="V211" s="96"/>
      <c r="W211" s="103"/>
      <c r="X211" s="69"/>
    </row>
    <row r="212" ht="15.75" customHeight="1">
      <c r="A212" s="84"/>
      <c r="B212" s="86"/>
      <c r="C212" s="86" t="s">
        <v>153</v>
      </c>
      <c r="D212" s="86"/>
      <c r="E212" s="86"/>
      <c r="F212" s="86"/>
      <c r="G212" s="86"/>
      <c r="H212" s="87" t="s">
        <v>47</v>
      </c>
      <c r="I212" s="104"/>
      <c r="J212" s="89"/>
      <c r="K212" s="92"/>
      <c r="L212" s="92"/>
      <c r="M212" s="91"/>
      <c r="N212" s="92"/>
      <c r="O212" s="92"/>
      <c r="P212" s="92"/>
      <c r="Q212" s="92"/>
      <c r="R212" s="92"/>
      <c r="S212" s="92"/>
      <c r="T212" s="89">
        <f t="shared" si="8"/>
        <v>0</v>
      </c>
      <c r="U212" s="94"/>
      <c r="V212" s="94">
        <f>U212-J212</f>
        <v>0</v>
      </c>
      <c r="W212" s="95" t="str">
        <f>IFERROR(V212/J212,"0")</f>
        <v>0</v>
      </c>
      <c r="X212" s="69"/>
    </row>
    <row r="213" ht="15.75" customHeight="1">
      <c r="A213" s="84"/>
      <c r="B213" s="96"/>
      <c r="C213" s="96"/>
      <c r="D213" s="107"/>
      <c r="E213" s="96"/>
      <c r="F213" s="96"/>
      <c r="G213" s="96"/>
      <c r="H213" s="97" t="s">
        <v>36</v>
      </c>
      <c r="I213" s="105"/>
      <c r="J213" s="96"/>
      <c r="K213" s="100"/>
      <c r="L213" s="100"/>
      <c r="M213" s="106"/>
      <c r="N213" s="100"/>
      <c r="O213" s="100"/>
      <c r="P213" s="100"/>
      <c r="Q213" s="100"/>
      <c r="R213" s="100"/>
      <c r="S213" s="100"/>
      <c r="T213" s="102">
        <f t="shared" si="8"/>
        <v>0</v>
      </c>
      <c r="U213" s="96"/>
      <c r="V213" s="96"/>
      <c r="W213" s="103"/>
      <c r="X213" s="69"/>
    </row>
    <row r="214" ht="15.75" customHeight="1">
      <c r="A214" s="84"/>
      <c r="B214" s="86"/>
      <c r="C214" s="86" t="s">
        <v>154</v>
      </c>
      <c r="D214" s="86"/>
      <c r="E214" s="86"/>
      <c r="F214" s="86"/>
      <c r="G214" s="86"/>
      <c r="H214" s="87" t="s">
        <v>47</v>
      </c>
      <c r="I214" s="104"/>
      <c r="J214" s="89"/>
      <c r="K214" s="92"/>
      <c r="L214" s="92"/>
      <c r="M214" s="91"/>
      <c r="N214" s="92"/>
      <c r="O214" s="92"/>
      <c r="P214" s="92"/>
      <c r="Q214" s="92"/>
      <c r="R214" s="92"/>
      <c r="S214" s="92"/>
      <c r="T214" s="89">
        <f t="shared" si="8"/>
        <v>0</v>
      </c>
      <c r="U214" s="94"/>
      <c r="V214" s="94">
        <f>U214-J214</f>
        <v>0</v>
      </c>
      <c r="W214" s="95" t="str">
        <f>IFERROR(V214/J214,"0")</f>
        <v>0</v>
      </c>
      <c r="X214" s="69"/>
    </row>
    <row r="215" ht="15.75" customHeight="1">
      <c r="A215" s="84"/>
      <c r="B215" s="96"/>
      <c r="C215" s="96"/>
      <c r="D215" s="107"/>
      <c r="E215" s="96"/>
      <c r="F215" s="96"/>
      <c r="G215" s="96"/>
      <c r="H215" s="97" t="s">
        <v>36</v>
      </c>
      <c r="I215" s="105"/>
      <c r="J215" s="96"/>
      <c r="K215" s="100"/>
      <c r="L215" s="100"/>
      <c r="M215" s="106"/>
      <c r="N215" s="100"/>
      <c r="O215" s="100"/>
      <c r="P215" s="100"/>
      <c r="Q215" s="100"/>
      <c r="R215" s="100"/>
      <c r="S215" s="100"/>
      <c r="T215" s="102">
        <f t="shared" si="8"/>
        <v>0</v>
      </c>
      <c r="U215" s="96"/>
      <c r="V215" s="96"/>
      <c r="W215" s="103"/>
      <c r="X215" s="69"/>
    </row>
    <row r="216" ht="15.75" customHeight="1">
      <c r="A216" s="84"/>
      <c r="B216" s="86"/>
      <c r="C216" s="86" t="s">
        <v>155</v>
      </c>
      <c r="D216" s="86"/>
      <c r="E216" s="86"/>
      <c r="F216" s="86"/>
      <c r="G216" s="86"/>
      <c r="H216" s="87" t="s">
        <v>47</v>
      </c>
      <c r="I216" s="104"/>
      <c r="J216" s="89"/>
      <c r="K216" s="92"/>
      <c r="L216" s="92"/>
      <c r="M216" s="91"/>
      <c r="N216" s="92"/>
      <c r="O216" s="92"/>
      <c r="P216" s="92"/>
      <c r="Q216" s="92"/>
      <c r="R216" s="92"/>
      <c r="S216" s="92"/>
      <c r="T216" s="89">
        <f t="shared" si="8"/>
        <v>0</v>
      </c>
      <c r="U216" s="94"/>
      <c r="V216" s="94">
        <f>U216-J216</f>
        <v>0</v>
      </c>
      <c r="W216" s="95" t="str">
        <f>IFERROR(V216/J216,"0")</f>
        <v>0</v>
      </c>
      <c r="X216" s="69"/>
    </row>
    <row r="217" ht="15.75" customHeight="1">
      <c r="A217" s="84"/>
      <c r="B217" s="96"/>
      <c r="C217" s="96"/>
      <c r="D217" s="107"/>
      <c r="E217" s="96"/>
      <c r="F217" s="96"/>
      <c r="G217" s="96"/>
      <c r="H217" s="97" t="s">
        <v>36</v>
      </c>
      <c r="I217" s="105"/>
      <c r="J217" s="96"/>
      <c r="K217" s="100"/>
      <c r="L217" s="100"/>
      <c r="M217" s="106"/>
      <c r="N217" s="100"/>
      <c r="O217" s="100"/>
      <c r="P217" s="100"/>
      <c r="Q217" s="100"/>
      <c r="R217" s="100"/>
      <c r="S217" s="100"/>
      <c r="T217" s="102">
        <f t="shared" si="8"/>
        <v>0</v>
      </c>
      <c r="U217" s="96"/>
      <c r="V217" s="96"/>
      <c r="W217" s="103"/>
      <c r="X217" s="69"/>
    </row>
    <row r="218" ht="15.75" customHeight="1">
      <c r="A218" s="84"/>
      <c r="B218" s="86"/>
      <c r="C218" s="86" t="s">
        <v>156</v>
      </c>
      <c r="D218" s="86"/>
      <c r="E218" s="86"/>
      <c r="F218" s="86"/>
      <c r="G218" s="86"/>
      <c r="H218" s="87" t="s">
        <v>47</v>
      </c>
      <c r="I218" s="104"/>
      <c r="J218" s="89"/>
      <c r="K218" s="92"/>
      <c r="L218" s="92"/>
      <c r="M218" s="91"/>
      <c r="N218" s="92"/>
      <c r="O218" s="92"/>
      <c r="P218" s="92"/>
      <c r="Q218" s="92"/>
      <c r="R218" s="92"/>
      <c r="S218" s="92"/>
      <c r="T218" s="89">
        <f t="shared" si="8"/>
        <v>0</v>
      </c>
      <c r="U218" s="94"/>
      <c r="V218" s="94">
        <f>U218-J218</f>
        <v>0</v>
      </c>
      <c r="W218" s="95" t="str">
        <f>IFERROR(V218/J218,"0")</f>
        <v>0</v>
      </c>
      <c r="X218" s="69"/>
    </row>
    <row r="219" ht="15.75" customHeight="1">
      <c r="A219" s="84"/>
      <c r="B219" s="96"/>
      <c r="C219" s="96"/>
      <c r="D219" s="107"/>
      <c r="E219" s="96"/>
      <c r="F219" s="96"/>
      <c r="G219" s="96"/>
      <c r="H219" s="97" t="s">
        <v>36</v>
      </c>
      <c r="I219" s="105"/>
      <c r="J219" s="96"/>
      <c r="K219" s="100"/>
      <c r="L219" s="100"/>
      <c r="M219" s="106"/>
      <c r="N219" s="100"/>
      <c r="O219" s="100"/>
      <c r="P219" s="100"/>
      <c r="Q219" s="100"/>
      <c r="R219" s="100"/>
      <c r="S219" s="100"/>
      <c r="T219" s="102">
        <f t="shared" si="8"/>
        <v>0</v>
      </c>
      <c r="U219" s="96"/>
      <c r="V219" s="96"/>
      <c r="W219" s="103"/>
      <c r="X219" s="69"/>
    </row>
    <row r="220" ht="15.75" customHeight="1">
      <c r="A220" s="84"/>
      <c r="B220" s="86"/>
      <c r="C220" s="86" t="s">
        <v>157</v>
      </c>
      <c r="D220" s="86"/>
      <c r="E220" s="86"/>
      <c r="F220" s="86"/>
      <c r="G220" s="86"/>
      <c r="H220" s="87" t="s">
        <v>47</v>
      </c>
      <c r="I220" s="104"/>
      <c r="J220" s="89"/>
      <c r="K220" s="92"/>
      <c r="L220" s="92"/>
      <c r="M220" s="91"/>
      <c r="N220" s="92"/>
      <c r="O220" s="92"/>
      <c r="P220" s="92"/>
      <c r="Q220" s="92"/>
      <c r="R220" s="92"/>
      <c r="S220" s="92"/>
      <c r="T220" s="89">
        <f t="shared" si="8"/>
        <v>0</v>
      </c>
      <c r="U220" s="94"/>
      <c r="V220" s="94">
        <f>U220-J220</f>
        <v>0</v>
      </c>
      <c r="W220" s="95" t="str">
        <f>IFERROR(V220/J220,"0")</f>
        <v>0</v>
      </c>
      <c r="X220" s="69"/>
    </row>
    <row r="221" ht="15.75" customHeight="1">
      <c r="A221" s="84"/>
      <c r="B221" s="96"/>
      <c r="C221" s="96"/>
      <c r="D221" s="107"/>
      <c r="E221" s="96"/>
      <c r="F221" s="96"/>
      <c r="G221" s="96"/>
      <c r="H221" s="97" t="s">
        <v>36</v>
      </c>
      <c r="I221" s="105"/>
      <c r="J221" s="96"/>
      <c r="K221" s="100"/>
      <c r="L221" s="100"/>
      <c r="M221" s="106"/>
      <c r="N221" s="100"/>
      <c r="O221" s="100"/>
      <c r="P221" s="100"/>
      <c r="Q221" s="100"/>
      <c r="R221" s="100"/>
      <c r="S221" s="100"/>
      <c r="T221" s="102">
        <f t="shared" si="8"/>
        <v>0</v>
      </c>
      <c r="U221" s="96"/>
      <c r="V221" s="96"/>
      <c r="W221" s="103"/>
      <c r="X221" s="69"/>
    </row>
    <row r="222" ht="15.75" customHeight="1">
      <c r="A222" s="84"/>
      <c r="B222" s="86"/>
      <c r="C222" s="86" t="s">
        <v>158</v>
      </c>
      <c r="D222" s="86"/>
      <c r="E222" s="86"/>
      <c r="F222" s="86"/>
      <c r="G222" s="86"/>
      <c r="H222" s="87" t="s">
        <v>47</v>
      </c>
      <c r="I222" s="104"/>
      <c r="J222" s="89"/>
      <c r="K222" s="92"/>
      <c r="L222" s="92"/>
      <c r="M222" s="91"/>
      <c r="N222" s="92"/>
      <c r="O222" s="92"/>
      <c r="P222" s="92"/>
      <c r="Q222" s="92"/>
      <c r="R222" s="92"/>
      <c r="S222" s="92"/>
      <c r="T222" s="89">
        <f t="shared" si="8"/>
        <v>0</v>
      </c>
      <c r="U222" s="94"/>
      <c r="V222" s="94">
        <f>U222-J222</f>
        <v>0</v>
      </c>
      <c r="W222" s="95" t="str">
        <f>IFERROR(V222/J222,"0")</f>
        <v>0</v>
      </c>
      <c r="X222" s="69"/>
    </row>
    <row r="223" ht="15.75" customHeight="1">
      <c r="A223" s="84"/>
      <c r="B223" s="96"/>
      <c r="C223" s="96"/>
      <c r="D223" s="107"/>
      <c r="E223" s="96"/>
      <c r="F223" s="96"/>
      <c r="G223" s="96"/>
      <c r="H223" s="97" t="s">
        <v>36</v>
      </c>
      <c r="I223" s="105"/>
      <c r="J223" s="96"/>
      <c r="K223" s="100"/>
      <c r="L223" s="100"/>
      <c r="M223" s="106"/>
      <c r="N223" s="100"/>
      <c r="O223" s="100"/>
      <c r="P223" s="100"/>
      <c r="Q223" s="100"/>
      <c r="R223" s="100"/>
      <c r="S223" s="100"/>
      <c r="T223" s="102">
        <f t="shared" si="8"/>
        <v>0</v>
      </c>
      <c r="U223" s="96"/>
      <c r="V223" s="96"/>
      <c r="W223" s="103"/>
      <c r="X223" s="69"/>
    </row>
    <row r="224" ht="15.75" customHeight="1">
      <c r="A224" s="84"/>
      <c r="B224" s="104"/>
      <c r="C224" s="86" t="s">
        <v>159</v>
      </c>
      <c r="D224" s="86"/>
      <c r="E224" s="86"/>
      <c r="F224" s="86"/>
      <c r="G224" s="86"/>
      <c r="H224" s="87" t="s">
        <v>47</v>
      </c>
      <c r="I224" s="104"/>
      <c r="J224" s="89"/>
      <c r="K224" s="92"/>
      <c r="L224" s="92"/>
      <c r="M224" s="91"/>
      <c r="N224" s="92"/>
      <c r="O224" s="92"/>
      <c r="P224" s="92"/>
      <c r="Q224" s="92"/>
      <c r="R224" s="92"/>
      <c r="S224" s="92"/>
      <c r="T224" s="89">
        <f t="shared" si="8"/>
        <v>0</v>
      </c>
      <c r="U224" s="94"/>
      <c r="V224" s="94">
        <f>U224-J224</f>
        <v>0</v>
      </c>
      <c r="W224" s="95" t="str">
        <f>IFERROR(V224/J224,"0")</f>
        <v>0</v>
      </c>
      <c r="X224" s="69"/>
    </row>
    <row r="225" ht="15.75" customHeight="1">
      <c r="A225" s="84"/>
      <c r="B225" s="104"/>
      <c r="C225" s="96"/>
      <c r="D225" s="107"/>
      <c r="E225" s="96"/>
      <c r="F225" s="96"/>
      <c r="G225" s="96"/>
      <c r="H225" s="97" t="s">
        <v>36</v>
      </c>
      <c r="I225" s="105"/>
      <c r="J225" s="96"/>
      <c r="K225" s="100"/>
      <c r="L225" s="100"/>
      <c r="M225" s="106"/>
      <c r="N225" s="100"/>
      <c r="O225" s="100"/>
      <c r="P225" s="100"/>
      <c r="Q225" s="100"/>
      <c r="R225" s="100"/>
      <c r="S225" s="100"/>
      <c r="T225" s="102">
        <f t="shared" si="8"/>
        <v>0</v>
      </c>
      <c r="U225" s="96"/>
      <c r="V225" s="96"/>
      <c r="W225" s="103"/>
      <c r="X225" s="69"/>
    </row>
    <row r="226" ht="15.75" customHeight="1">
      <c r="A226" s="69"/>
      <c r="B226" s="104"/>
      <c r="C226" s="104"/>
      <c r="D226" s="104"/>
      <c r="E226" s="104"/>
      <c r="F226" s="104"/>
      <c r="G226" s="104"/>
      <c r="H226" s="87"/>
      <c r="I226" s="104"/>
      <c r="J226" s="112"/>
      <c r="K226" s="113"/>
      <c r="L226" s="113"/>
      <c r="M226" s="114"/>
      <c r="N226" s="113"/>
      <c r="O226" s="113"/>
      <c r="P226" s="113"/>
      <c r="Q226" s="113"/>
      <c r="R226" s="113"/>
      <c r="S226" s="113"/>
      <c r="T226" s="112"/>
      <c r="U226" s="112"/>
      <c r="V226" s="112"/>
      <c r="W226" s="112"/>
      <c r="X226" s="69"/>
    </row>
    <row r="227" ht="15.75" customHeight="1">
      <c r="A227" s="69"/>
      <c r="B227" s="104"/>
      <c r="C227" s="104"/>
      <c r="D227" s="104"/>
      <c r="E227" s="104"/>
      <c r="F227" s="104"/>
      <c r="G227" s="104"/>
      <c r="H227" s="87"/>
      <c r="I227" s="104"/>
      <c r="J227" s="112"/>
      <c r="K227" s="113"/>
      <c r="L227" s="113"/>
      <c r="M227" s="114"/>
      <c r="N227" s="113"/>
      <c r="O227" s="113"/>
      <c r="P227" s="113"/>
      <c r="Q227" s="113"/>
      <c r="R227" s="113"/>
      <c r="S227" s="113"/>
      <c r="T227" s="112"/>
      <c r="U227" s="112"/>
      <c r="V227" s="112"/>
      <c r="W227" s="112"/>
      <c r="X227" s="69"/>
    </row>
    <row r="228" ht="15.75" customHeight="1">
      <c r="A228" s="69"/>
      <c r="B228" s="104"/>
      <c r="C228" s="104"/>
      <c r="D228" s="104"/>
      <c r="E228" s="104"/>
      <c r="F228" s="104"/>
      <c r="G228" s="104"/>
      <c r="H228" s="87"/>
      <c r="I228" s="104"/>
      <c r="J228" s="112"/>
      <c r="K228" s="113"/>
      <c r="L228" s="113"/>
      <c r="M228" s="114"/>
      <c r="N228" s="113"/>
      <c r="O228" s="113"/>
      <c r="P228" s="113"/>
      <c r="Q228" s="113"/>
      <c r="R228" s="113"/>
      <c r="S228" s="113"/>
      <c r="T228" s="112"/>
      <c r="U228" s="112"/>
      <c r="V228" s="112"/>
      <c r="W228" s="112"/>
      <c r="X228" s="69"/>
    </row>
    <row r="229" ht="15.75" customHeight="1">
      <c r="A229" s="69"/>
      <c r="B229" s="104"/>
      <c r="C229" s="104"/>
      <c r="D229" s="104"/>
      <c r="E229" s="104"/>
      <c r="F229" s="104"/>
      <c r="G229" s="104"/>
      <c r="H229" s="87"/>
      <c r="I229" s="104"/>
      <c r="J229" s="112"/>
      <c r="K229" s="113"/>
      <c r="L229" s="113"/>
      <c r="M229" s="114"/>
      <c r="N229" s="113"/>
      <c r="O229" s="113"/>
      <c r="P229" s="113"/>
      <c r="Q229" s="113"/>
      <c r="R229" s="113"/>
      <c r="S229" s="113"/>
      <c r="T229" s="112"/>
      <c r="U229" s="112"/>
      <c r="V229" s="112"/>
      <c r="W229" s="112"/>
      <c r="X229" s="69"/>
    </row>
    <row r="230" ht="15.75" customHeight="1">
      <c r="A230" s="69"/>
      <c r="B230" s="104"/>
      <c r="C230" s="104"/>
      <c r="D230" s="104"/>
      <c r="E230" s="104"/>
      <c r="F230" s="104"/>
      <c r="G230" s="104"/>
      <c r="H230" s="87"/>
      <c r="I230" s="104"/>
      <c r="J230" s="112"/>
      <c r="K230" s="113"/>
      <c r="L230" s="113"/>
      <c r="M230" s="114"/>
      <c r="N230" s="113"/>
      <c r="O230" s="113"/>
      <c r="P230" s="113"/>
      <c r="Q230" s="113"/>
      <c r="R230" s="113"/>
      <c r="S230" s="113"/>
      <c r="T230" s="112"/>
      <c r="U230" s="112"/>
      <c r="V230" s="112"/>
      <c r="W230" s="112"/>
      <c r="X230" s="69"/>
    </row>
    <row r="231" ht="15.75" customHeight="1">
      <c r="A231" s="69"/>
      <c r="B231" s="104"/>
      <c r="C231" s="104"/>
      <c r="D231" s="104"/>
      <c r="E231" s="104"/>
      <c r="F231" s="104"/>
      <c r="G231" s="104"/>
      <c r="H231" s="87"/>
      <c r="I231" s="104"/>
      <c r="J231" s="112"/>
      <c r="K231" s="113"/>
      <c r="L231" s="113"/>
      <c r="M231" s="114"/>
      <c r="N231" s="113"/>
      <c r="O231" s="113"/>
      <c r="P231" s="113"/>
      <c r="Q231" s="113"/>
      <c r="R231" s="113"/>
      <c r="S231" s="113"/>
      <c r="T231" s="112"/>
      <c r="U231" s="112"/>
      <c r="V231" s="112"/>
      <c r="W231" s="112"/>
      <c r="X231" s="69"/>
    </row>
    <row r="232" ht="15.75" customHeight="1">
      <c r="A232" s="69"/>
      <c r="B232" s="104"/>
      <c r="C232" s="104"/>
      <c r="D232" s="104"/>
      <c r="E232" s="104"/>
      <c r="F232" s="104"/>
      <c r="G232" s="104"/>
      <c r="H232" s="87"/>
      <c r="I232" s="104"/>
      <c r="J232" s="112"/>
      <c r="K232" s="113"/>
      <c r="L232" s="113"/>
      <c r="M232" s="114"/>
      <c r="N232" s="113"/>
      <c r="O232" s="113"/>
      <c r="P232" s="113"/>
      <c r="Q232" s="113"/>
      <c r="R232" s="113"/>
      <c r="S232" s="113"/>
      <c r="T232" s="112"/>
      <c r="U232" s="112"/>
      <c r="V232" s="112"/>
      <c r="W232" s="112"/>
      <c r="X232" s="69"/>
    </row>
    <row r="233" ht="15.75" customHeight="1">
      <c r="A233" s="69"/>
      <c r="B233" s="104"/>
      <c r="C233" s="104"/>
      <c r="D233" s="104"/>
      <c r="E233" s="104"/>
      <c r="F233" s="104"/>
      <c r="G233" s="104"/>
      <c r="H233" s="87"/>
      <c r="I233" s="104"/>
      <c r="J233" s="112"/>
      <c r="K233" s="113"/>
      <c r="L233" s="113"/>
      <c r="M233" s="114"/>
      <c r="N233" s="113"/>
      <c r="O233" s="113"/>
      <c r="P233" s="113"/>
      <c r="Q233" s="113"/>
      <c r="R233" s="113"/>
      <c r="S233" s="113"/>
      <c r="T233" s="112"/>
      <c r="U233" s="112"/>
      <c r="V233" s="112"/>
      <c r="W233" s="112"/>
      <c r="X233" s="69"/>
    </row>
    <row r="234" ht="15.75" customHeight="1">
      <c r="A234" s="69"/>
      <c r="B234" s="104"/>
      <c r="C234" s="104"/>
      <c r="D234" s="104"/>
      <c r="E234" s="104"/>
      <c r="F234" s="104"/>
      <c r="G234" s="104"/>
      <c r="H234" s="87"/>
      <c r="I234" s="104"/>
      <c r="J234" s="112"/>
      <c r="K234" s="113"/>
      <c r="L234" s="113"/>
      <c r="M234" s="114"/>
      <c r="N234" s="113"/>
      <c r="O234" s="113"/>
      <c r="P234" s="113"/>
      <c r="Q234" s="113"/>
      <c r="R234" s="113"/>
      <c r="S234" s="113"/>
      <c r="T234" s="112"/>
      <c r="U234" s="112"/>
      <c r="V234" s="112"/>
      <c r="W234" s="112"/>
      <c r="X234" s="69"/>
    </row>
    <row r="235" ht="15.75" customHeight="1">
      <c r="A235" s="69"/>
      <c r="B235" s="104"/>
      <c r="C235" s="104"/>
      <c r="D235" s="104"/>
      <c r="E235" s="104"/>
      <c r="F235" s="104"/>
      <c r="G235" s="104"/>
      <c r="H235" s="87"/>
      <c r="I235" s="104"/>
      <c r="J235" s="112"/>
      <c r="K235" s="113"/>
      <c r="L235" s="113"/>
      <c r="M235" s="114"/>
      <c r="N235" s="113"/>
      <c r="O235" s="113"/>
      <c r="P235" s="113"/>
      <c r="Q235" s="113"/>
      <c r="R235" s="113"/>
      <c r="S235" s="113"/>
      <c r="T235" s="112"/>
      <c r="U235" s="112"/>
      <c r="V235" s="112"/>
      <c r="W235" s="112"/>
      <c r="X235" s="69"/>
    </row>
    <row r="236" ht="15.75" customHeight="1">
      <c r="A236" s="69"/>
      <c r="B236" s="104"/>
      <c r="C236" s="104"/>
      <c r="D236" s="104"/>
      <c r="E236" s="104"/>
      <c r="F236" s="104"/>
      <c r="G236" s="104"/>
      <c r="H236" s="87"/>
      <c r="I236" s="104"/>
      <c r="J236" s="112"/>
      <c r="K236" s="113"/>
      <c r="L236" s="113"/>
      <c r="M236" s="114"/>
      <c r="N236" s="113"/>
      <c r="O236" s="113"/>
      <c r="P236" s="113"/>
      <c r="Q236" s="113"/>
      <c r="R236" s="113"/>
      <c r="S236" s="113"/>
      <c r="T236" s="112"/>
      <c r="U236" s="112"/>
      <c r="V236" s="112"/>
      <c r="W236" s="112"/>
      <c r="X236" s="69"/>
    </row>
    <row r="237" ht="15.75" customHeight="1">
      <c r="A237" s="69"/>
      <c r="B237" s="104"/>
      <c r="C237" s="104"/>
      <c r="D237" s="104"/>
      <c r="E237" s="104"/>
      <c r="F237" s="104"/>
      <c r="G237" s="104"/>
      <c r="H237" s="87"/>
      <c r="I237" s="104"/>
      <c r="J237" s="112"/>
      <c r="K237" s="113"/>
      <c r="L237" s="113"/>
      <c r="M237" s="114"/>
      <c r="N237" s="113"/>
      <c r="O237" s="113"/>
      <c r="P237" s="113"/>
      <c r="Q237" s="113"/>
      <c r="R237" s="113"/>
      <c r="S237" s="113"/>
      <c r="T237" s="112"/>
      <c r="U237" s="112"/>
      <c r="V237" s="112"/>
      <c r="W237" s="112"/>
      <c r="X237" s="69"/>
    </row>
    <row r="238" ht="15.75" customHeight="1">
      <c r="A238" s="69"/>
      <c r="B238" s="104"/>
      <c r="C238" s="104"/>
      <c r="D238" s="104"/>
      <c r="E238" s="104"/>
      <c r="F238" s="104"/>
      <c r="G238" s="104"/>
      <c r="H238" s="87"/>
      <c r="I238" s="104"/>
      <c r="J238" s="112"/>
      <c r="K238" s="113"/>
      <c r="L238" s="113"/>
      <c r="M238" s="114"/>
      <c r="N238" s="113"/>
      <c r="O238" s="113"/>
      <c r="P238" s="113"/>
      <c r="Q238" s="113"/>
      <c r="R238" s="113"/>
      <c r="S238" s="113"/>
      <c r="T238" s="112"/>
      <c r="U238" s="112"/>
      <c r="V238" s="112"/>
      <c r="W238" s="112"/>
      <c r="X238" s="69"/>
    </row>
    <row r="239" ht="15.75" customHeight="1">
      <c r="A239" s="69"/>
      <c r="B239" s="104"/>
      <c r="C239" s="104"/>
      <c r="D239" s="104"/>
      <c r="E239" s="104"/>
      <c r="F239" s="104"/>
      <c r="G239" s="104"/>
      <c r="H239" s="87"/>
      <c r="I239" s="104"/>
      <c r="J239" s="112"/>
      <c r="K239" s="113"/>
      <c r="L239" s="113"/>
      <c r="M239" s="114"/>
      <c r="N239" s="113"/>
      <c r="O239" s="113"/>
      <c r="P239" s="113"/>
      <c r="Q239" s="113"/>
      <c r="R239" s="113"/>
      <c r="S239" s="113"/>
      <c r="T239" s="112"/>
      <c r="U239" s="112"/>
      <c r="V239" s="112"/>
      <c r="W239" s="112"/>
      <c r="X239" s="69"/>
    </row>
    <row r="240" ht="15.75" customHeight="1">
      <c r="A240" s="69"/>
      <c r="B240" s="104"/>
      <c r="C240" s="104"/>
      <c r="D240" s="104"/>
      <c r="E240" s="104"/>
      <c r="F240" s="104"/>
      <c r="G240" s="104"/>
      <c r="H240" s="87"/>
      <c r="I240" s="104"/>
      <c r="J240" s="112"/>
      <c r="K240" s="113"/>
      <c r="L240" s="113"/>
      <c r="M240" s="114"/>
      <c r="N240" s="113"/>
      <c r="O240" s="113"/>
      <c r="P240" s="113"/>
      <c r="Q240" s="113"/>
      <c r="R240" s="113"/>
      <c r="S240" s="113"/>
      <c r="T240" s="112"/>
      <c r="U240" s="112"/>
      <c r="V240" s="112"/>
      <c r="W240" s="112"/>
      <c r="X240" s="69"/>
    </row>
    <row r="241" ht="15.75" customHeight="1">
      <c r="A241" s="69"/>
      <c r="B241" s="104"/>
      <c r="C241" s="104"/>
      <c r="D241" s="104"/>
      <c r="E241" s="104"/>
      <c r="F241" s="104"/>
      <c r="G241" s="104"/>
      <c r="H241" s="87"/>
      <c r="I241" s="104"/>
      <c r="J241" s="112"/>
      <c r="K241" s="113"/>
      <c r="L241" s="113"/>
      <c r="M241" s="114"/>
      <c r="N241" s="113"/>
      <c r="O241" s="113"/>
      <c r="P241" s="113"/>
      <c r="Q241" s="113"/>
      <c r="R241" s="113"/>
      <c r="S241" s="113"/>
      <c r="T241" s="112"/>
      <c r="U241" s="112"/>
      <c r="V241" s="112"/>
      <c r="W241" s="112"/>
      <c r="X241" s="69"/>
    </row>
    <row r="242" ht="15.75" customHeight="1">
      <c r="A242" s="69"/>
      <c r="B242" s="104"/>
      <c r="C242" s="104"/>
      <c r="D242" s="104"/>
      <c r="E242" s="104"/>
      <c r="F242" s="104"/>
      <c r="G242" s="104"/>
      <c r="H242" s="87"/>
      <c r="I242" s="104"/>
      <c r="J242" s="112"/>
      <c r="K242" s="113"/>
      <c r="L242" s="113"/>
      <c r="M242" s="114"/>
      <c r="N242" s="113"/>
      <c r="O242" s="113"/>
      <c r="P242" s="113"/>
      <c r="Q242" s="113"/>
      <c r="R242" s="113"/>
      <c r="S242" s="113"/>
      <c r="T242" s="112"/>
      <c r="U242" s="112"/>
      <c r="V242" s="112"/>
      <c r="W242" s="112"/>
      <c r="X242" s="69"/>
    </row>
    <row r="243" ht="15.75" customHeight="1">
      <c r="A243" s="69"/>
      <c r="B243" s="104"/>
      <c r="C243" s="104"/>
      <c r="D243" s="104"/>
      <c r="E243" s="104"/>
      <c r="F243" s="104"/>
      <c r="G243" s="104"/>
      <c r="H243" s="87"/>
      <c r="I243" s="104"/>
      <c r="J243" s="112"/>
      <c r="K243" s="113"/>
      <c r="L243" s="113"/>
      <c r="M243" s="114"/>
      <c r="N243" s="113"/>
      <c r="O243" s="113"/>
      <c r="P243" s="113"/>
      <c r="Q243" s="113"/>
      <c r="R243" s="113"/>
      <c r="S243" s="113"/>
      <c r="T243" s="112"/>
      <c r="U243" s="112"/>
      <c r="V243" s="112"/>
      <c r="W243" s="112"/>
      <c r="X243" s="69"/>
    </row>
    <row r="244" ht="15.75" customHeight="1">
      <c r="A244" s="69"/>
      <c r="B244" s="104"/>
      <c r="C244" s="104"/>
      <c r="D244" s="104"/>
      <c r="E244" s="104"/>
      <c r="F244" s="104"/>
      <c r="G244" s="104"/>
      <c r="H244" s="87"/>
      <c r="I244" s="104"/>
      <c r="J244" s="112"/>
      <c r="K244" s="113"/>
      <c r="L244" s="113"/>
      <c r="M244" s="114"/>
      <c r="N244" s="113"/>
      <c r="O244" s="113"/>
      <c r="P244" s="113"/>
      <c r="Q244" s="113"/>
      <c r="R244" s="113"/>
      <c r="S244" s="113"/>
      <c r="T244" s="112"/>
      <c r="U244" s="112"/>
      <c r="V244" s="112"/>
      <c r="W244" s="112"/>
      <c r="X244" s="69"/>
    </row>
    <row r="245" ht="15.75" customHeight="1">
      <c r="A245" s="69"/>
      <c r="B245" s="104"/>
      <c r="C245" s="104"/>
      <c r="D245" s="104"/>
      <c r="E245" s="104"/>
      <c r="F245" s="104"/>
      <c r="G245" s="104"/>
      <c r="H245" s="87"/>
      <c r="I245" s="104"/>
      <c r="J245" s="112"/>
      <c r="K245" s="113"/>
      <c r="L245" s="113"/>
      <c r="M245" s="114"/>
      <c r="N245" s="113"/>
      <c r="O245" s="113"/>
      <c r="P245" s="113"/>
      <c r="Q245" s="113"/>
      <c r="R245" s="113"/>
      <c r="S245" s="113"/>
      <c r="T245" s="112"/>
      <c r="U245" s="112"/>
      <c r="V245" s="112"/>
      <c r="W245" s="112"/>
      <c r="X245" s="69"/>
    </row>
    <row r="246" ht="15.75" customHeight="1">
      <c r="A246" s="69"/>
      <c r="B246" s="104"/>
      <c r="C246" s="104"/>
      <c r="D246" s="104"/>
      <c r="E246" s="104"/>
      <c r="F246" s="104"/>
      <c r="G246" s="104"/>
      <c r="H246" s="87"/>
      <c r="I246" s="104"/>
      <c r="J246" s="112"/>
      <c r="K246" s="113"/>
      <c r="L246" s="113"/>
      <c r="M246" s="114"/>
      <c r="N246" s="113"/>
      <c r="O246" s="113"/>
      <c r="P246" s="113"/>
      <c r="Q246" s="113"/>
      <c r="R246" s="113"/>
      <c r="S246" s="113"/>
      <c r="T246" s="112"/>
      <c r="U246" s="112"/>
      <c r="V246" s="112"/>
      <c r="W246" s="112"/>
      <c r="X246" s="69"/>
    </row>
    <row r="247" ht="15.75" customHeight="1">
      <c r="A247" s="69"/>
      <c r="B247" s="104"/>
      <c r="C247" s="104"/>
      <c r="D247" s="104"/>
      <c r="E247" s="104"/>
      <c r="F247" s="104"/>
      <c r="G247" s="104"/>
      <c r="H247" s="87"/>
      <c r="I247" s="104"/>
      <c r="J247" s="112"/>
      <c r="K247" s="113"/>
      <c r="L247" s="113"/>
      <c r="M247" s="114"/>
      <c r="N247" s="113"/>
      <c r="O247" s="113"/>
      <c r="P247" s="113"/>
      <c r="Q247" s="113"/>
      <c r="R247" s="113"/>
      <c r="S247" s="113"/>
      <c r="T247" s="112"/>
      <c r="U247" s="112"/>
      <c r="V247" s="112"/>
      <c r="W247" s="112"/>
      <c r="X247" s="69"/>
    </row>
    <row r="248" ht="15.75" customHeight="1">
      <c r="A248" s="69"/>
      <c r="B248" s="104"/>
      <c r="C248" s="104"/>
      <c r="D248" s="104"/>
      <c r="E248" s="104"/>
      <c r="F248" s="104"/>
      <c r="G248" s="104"/>
      <c r="H248" s="87"/>
      <c r="I248" s="104"/>
      <c r="J248" s="112"/>
      <c r="K248" s="113"/>
      <c r="L248" s="113"/>
      <c r="M248" s="114"/>
      <c r="N248" s="113"/>
      <c r="O248" s="113"/>
      <c r="P248" s="113"/>
      <c r="Q248" s="113"/>
      <c r="R248" s="113"/>
      <c r="S248" s="113"/>
      <c r="T248" s="112"/>
      <c r="U248" s="112"/>
      <c r="V248" s="112"/>
      <c r="W248" s="112"/>
      <c r="X248" s="69"/>
    </row>
    <row r="249" ht="15.75" customHeight="1">
      <c r="A249" s="69"/>
      <c r="B249" s="104"/>
      <c r="C249" s="104"/>
      <c r="D249" s="104"/>
      <c r="E249" s="104"/>
      <c r="F249" s="104"/>
      <c r="G249" s="104"/>
      <c r="H249" s="87"/>
      <c r="I249" s="104"/>
      <c r="J249" s="112"/>
      <c r="K249" s="113"/>
      <c r="L249" s="113"/>
      <c r="M249" s="114"/>
      <c r="N249" s="113"/>
      <c r="O249" s="113"/>
      <c r="P249" s="113"/>
      <c r="Q249" s="113"/>
      <c r="R249" s="113"/>
      <c r="S249" s="113"/>
      <c r="T249" s="112"/>
      <c r="U249" s="112"/>
      <c r="V249" s="112"/>
      <c r="W249" s="112"/>
      <c r="X249" s="69"/>
    </row>
    <row r="250" ht="15.75" customHeight="1">
      <c r="A250" s="69"/>
      <c r="B250" s="104"/>
      <c r="C250" s="104"/>
      <c r="D250" s="104"/>
      <c r="E250" s="104"/>
      <c r="F250" s="104"/>
      <c r="G250" s="104"/>
      <c r="H250" s="87"/>
      <c r="I250" s="104"/>
      <c r="J250" s="112"/>
      <c r="K250" s="113"/>
      <c r="L250" s="113"/>
      <c r="M250" s="114"/>
      <c r="N250" s="113"/>
      <c r="O250" s="113"/>
      <c r="P250" s="113"/>
      <c r="Q250" s="113"/>
      <c r="R250" s="113"/>
      <c r="S250" s="113"/>
      <c r="T250" s="112"/>
      <c r="U250" s="112"/>
      <c r="V250" s="112"/>
      <c r="W250" s="112"/>
      <c r="X250" s="69"/>
    </row>
    <row r="251" ht="15.75" customHeight="1">
      <c r="A251" s="69"/>
      <c r="B251" s="104"/>
      <c r="C251" s="104"/>
      <c r="D251" s="104"/>
      <c r="E251" s="104"/>
      <c r="F251" s="104"/>
      <c r="G251" s="104"/>
      <c r="H251" s="87"/>
      <c r="I251" s="104"/>
      <c r="J251" s="112"/>
      <c r="K251" s="113"/>
      <c r="L251" s="113"/>
      <c r="M251" s="114"/>
      <c r="N251" s="113"/>
      <c r="O251" s="113"/>
      <c r="P251" s="113"/>
      <c r="Q251" s="113"/>
      <c r="R251" s="113"/>
      <c r="S251" s="113"/>
      <c r="T251" s="112"/>
      <c r="U251" s="112"/>
      <c r="V251" s="112"/>
      <c r="W251" s="112"/>
      <c r="X251" s="69"/>
    </row>
    <row r="252" ht="15.75" customHeight="1">
      <c r="A252" s="69"/>
      <c r="B252" s="104"/>
      <c r="C252" s="104"/>
      <c r="D252" s="104"/>
      <c r="E252" s="104"/>
      <c r="F252" s="104"/>
      <c r="G252" s="104"/>
      <c r="H252" s="87"/>
      <c r="I252" s="104"/>
      <c r="J252" s="112"/>
      <c r="K252" s="113"/>
      <c r="L252" s="113"/>
      <c r="M252" s="114"/>
      <c r="N252" s="113"/>
      <c r="O252" s="113"/>
      <c r="P252" s="113"/>
      <c r="Q252" s="113"/>
      <c r="R252" s="113"/>
      <c r="S252" s="113"/>
      <c r="T252" s="112"/>
      <c r="U252" s="112"/>
      <c r="V252" s="112"/>
      <c r="W252" s="112"/>
      <c r="X252" s="69"/>
    </row>
    <row r="253" ht="15.75" customHeight="1">
      <c r="A253" s="69"/>
      <c r="B253" s="104"/>
      <c r="C253" s="104"/>
      <c r="D253" s="104"/>
      <c r="E253" s="104"/>
      <c r="F253" s="104"/>
      <c r="G253" s="104"/>
      <c r="H253" s="87"/>
      <c r="I253" s="104"/>
      <c r="J253" s="112"/>
      <c r="K253" s="113"/>
      <c r="L253" s="113"/>
      <c r="M253" s="114"/>
      <c r="N253" s="113"/>
      <c r="O253" s="113"/>
      <c r="P253" s="113"/>
      <c r="Q253" s="113"/>
      <c r="R253" s="113"/>
      <c r="S253" s="113"/>
      <c r="T253" s="112"/>
      <c r="U253" s="112"/>
      <c r="V253" s="112"/>
      <c r="W253" s="112"/>
      <c r="X253" s="69"/>
    </row>
    <row r="254" ht="15.75" customHeight="1">
      <c r="A254" s="69"/>
      <c r="B254" s="104"/>
      <c r="C254" s="104"/>
      <c r="D254" s="104"/>
      <c r="E254" s="104"/>
      <c r="F254" s="104"/>
      <c r="G254" s="104"/>
      <c r="H254" s="87"/>
      <c r="I254" s="104"/>
      <c r="J254" s="112"/>
      <c r="K254" s="113"/>
      <c r="L254" s="113"/>
      <c r="M254" s="114"/>
      <c r="N254" s="113"/>
      <c r="O254" s="113"/>
      <c r="P254" s="113"/>
      <c r="Q254" s="113"/>
      <c r="R254" s="113"/>
      <c r="S254" s="113"/>
      <c r="T254" s="112"/>
      <c r="U254" s="112"/>
      <c r="V254" s="112"/>
      <c r="W254" s="112"/>
      <c r="X254" s="69"/>
    </row>
    <row r="255" ht="15.75" customHeight="1">
      <c r="A255" s="69"/>
      <c r="B255" s="104"/>
      <c r="C255" s="104"/>
      <c r="D255" s="104"/>
      <c r="E255" s="104"/>
      <c r="F255" s="104"/>
      <c r="G255" s="104"/>
      <c r="H255" s="87"/>
      <c r="I255" s="104"/>
      <c r="J255" s="112"/>
      <c r="K255" s="113"/>
      <c r="L255" s="113"/>
      <c r="M255" s="114"/>
      <c r="N255" s="113"/>
      <c r="O255" s="113"/>
      <c r="P255" s="113"/>
      <c r="Q255" s="113"/>
      <c r="R255" s="113"/>
      <c r="S255" s="113"/>
      <c r="T255" s="112"/>
      <c r="U255" s="112"/>
      <c r="V255" s="112"/>
      <c r="W255" s="112"/>
      <c r="X255" s="69"/>
    </row>
    <row r="256" ht="15.75" customHeight="1">
      <c r="A256" s="69"/>
      <c r="B256" s="104"/>
      <c r="C256" s="104"/>
      <c r="D256" s="104"/>
      <c r="E256" s="104"/>
      <c r="F256" s="104"/>
      <c r="G256" s="104"/>
      <c r="H256" s="87"/>
      <c r="I256" s="104"/>
      <c r="J256" s="112"/>
      <c r="K256" s="113"/>
      <c r="L256" s="113"/>
      <c r="M256" s="114"/>
      <c r="N256" s="113"/>
      <c r="O256" s="113"/>
      <c r="P256" s="113"/>
      <c r="Q256" s="113"/>
      <c r="R256" s="113"/>
      <c r="S256" s="113"/>
      <c r="T256" s="112"/>
      <c r="U256" s="112"/>
      <c r="V256" s="112"/>
      <c r="W256" s="112"/>
      <c r="X256" s="69"/>
    </row>
    <row r="257" ht="15.75" customHeight="1">
      <c r="A257" s="69"/>
      <c r="B257" s="104"/>
      <c r="C257" s="104"/>
      <c r="D257" s="104"/>
      <c r="E257" s="104"/>
      <c r="F257" s="104"/>
      <c r="G257" s="104"/>
      <c r="H257" s="87"/>
      <c r="I257" s="104"/>
      <c r="J257" s="112"/>
      <c r="K257" s="113"/>
      <c r="L257" s="113"/>
      <c r="M257" s="114"/>
      <c r="N257" s="113"/>
      <c r="O257" s="113"/>
      <c r="P257" s="113"/>
      <c r="Q257" s="113"/>
      <c r="R257" s="113"/>
      <c r="S257" s="113"/>
      <c r="T257" s="112"/>
      <c r="U257" s="112"/>
      <c r="V257" s="112"/>
      <c r="W257" s="112"/>
      <c r="X257" s="69"/>
    </row>
    <row r="258" ht="15.75" customHeight="1">
      <c r="A258" s="69"/>
      <c r="B258" s="104"/>
      <c r="C258" s="104"/>
      <c r="D258" s="104"/>
      <c r="E258" s="104"/>
      <c r="F258" s="104"/>
      <c r="G258" s="104"/>
      <c r="H258" s="87"/>
      <c r="I258" s="104"/>
      <c r="J258" s="112"/>
      <c r="K258" s="113"/>
      <c r="L258" s="113"/>
      <c r="M258" s="114"/>
      <c r="N258" s="113"/>
      <c r="O258" s="113"/>
      <c r="P258" s="113"/>
      <c r="Q258" s="113"/>
      <c r="R258" s="113"/>
      <c r="S258" s="113"/>
      <c r="T258" s="112"/>
      <c r="U258" s="112"/>
      <c r="V258" s="112"/>
      <c r="W258" s="112"/>
      <c r="X258" s="69"/>
    </row>
    <row r="259" ht="15.75" customHeight="1">
      <c r="A259" s="69"/>
      <c r="B259" s="104"/>
      <c r="C259" s="104"/>
      <c r="D259" s="104"/>
      <c r="E259" s="104"/>
      <c r="F259" s="104"/>
      <c r="G259" s="104"/>
      <c r="H259" s="87"/>
      <c r="I259" s="104"/>
      <c r="J259" s="112"/>
      <c r="K259" s="113"/>
      <c r="L259" s="113"/>
      <c r="M259" s="114"/>
      <c r="N259" s="113"/>
      <c r="O259" s="113"/>
      <c r="P259" s="113"/>
      <c r="Q259" s="113"/>
      <c r="R259" s="113"/>
      <c r="S259" s="113"/>
      <c r="T259" s="112"/>
      <c r="U259" s="112"/>
      <c r="V259" s="112"/>
      <c r="W259" s="112"/>
      <c r="X259" s="69"/>
    </row>
    <row r="260" ht="15.75" customHeight="1">
      <c r="A260" s="69"/>
      <c r="B260" s="104"/>
      <c r="C260" s="104"/>
      <c r="D260" s="104"/>
      <c r="E260" s="104"/>
      <c r="F260" s="104"/>
      <c r="G260" s="104"/>
      <c r="H260" s="87"/>
      <c r="I260" s="104"/>
      <c r="J260" s="112"/>
      <c r="K260" s="113"/>
      <c r="L260" s="113"/>
      <c r="M260" s="114"/>
      <c r="N260" s="113"/>
      <c r="O260" s="113"/>
      <c r="P260" s="113"/>
      <c r="Q260" s="113"/>
      <c r="R260" s="113"/>
      <c r="S260" s="113"/>
      <c r="T260" s="112"/>
      <c r="U260" s="112"/>
      <c r="V260" s="112"/>
      <c r="W260" s="112"/>
      <c r="X260" s="69"/>
    </row>
    <row r="261" ht="15.75" customHeight="1">
      <c r="A261" s="69"/>
      <c r="B261" s="104"/>
      <c r="C261" s="104"/>
      <c r="D261" s="104"/>
      <c r="E261" s="104"/>
      <c r="F261" s="104"/>
      <c r="G261" s="104"/>
      <c r="H261" s="87"/>
      <c r="I261" s="104"/>
      <c r="J261" s="112"/>
      <c r="K261" s="113"/>
      <c r="L261" s="113"/>
      <c r="M261" s="114"/>
      <c r="N261" s="113"/>
      <c r="O261" s="113"/>
      <c r="P261" s="113"/>
      <c r="Q261" s="113"/>
      <c r="R261" s="113"/>
      <c r="S261" s="113"/>
      <c r="T261" s="112"/>
      <c r="U261" s="112"/>
      <c r="V261" s="112"/>
      <c r="W261" s="112"/>
      <c r="X261" s="69"/>
    </row>
    <row r="262" ht="15.75" customHeight="1">
      <c r="A262" s="69"/>
      <c r="B262" s="104"/>
      <c r="C262" s="104"/>
      <c r="D262" s="104"/>
      <c r="E262" s="104"/>
      <c r="F262" s="104"/>
      <c r="G262" s="104"/>
      <c r="H262" s="87"/>
      <c r="I262" s="104"/>
      <c r="J262" s="112"/>
      <c r="K262" s="113"/>
      <c r="L262" s="113"/>
      <c r="M262" s="114"/>
      <c r="N262" s="113"/>
      <c r="O262" s="113"/>
      <c r="P262" s="113"/>
      <c r="Q262" s="113"/>
      <c r="R262" s="113"/>
      <c r="S262" s="113"/>
      <c r="T262" s="112"/>
      <c r="U262" s="112"/>
      <c r="V262" s="112"/>
      <c r="W262" s="112"/>
      <c r="X262" s="69"/>
    </row>
    <row r="263" ht="15.75" customHeight="1">
      <c r="A263" s="69"/>
      <c r="B263" s="104"/>
      <c r="C263" s="104"/>
      <c r="D263" s="104"/>
      <c r="E263" s="104"/>
      <c r="F263" s="104"/>
      <c r="G263" s="104"/>
      <c r="H263" s="87"/>
      <c r="I263" s="104"/>
      <c r="J263" s="112"/>
      <c r="K263" s="113"/>
      <c r="L263" s="113"/>
      <c r="M263" s="114"/>
      <c r="N263" s="113"/>
      <c r="O263" s="113"/>
      <c r="P263" s="113"/>
      <c r="Q263" s="113"/>
      <c r="R263" s="113"/>
      <c r="S263" s="113"/>
      <c r="T263" s="112"/>
      <c r="U263" s="112"/>
      <c r="V263" s="112"/>
      <c r="W263" s="112"/>
      <c r="X263" s="69"/>
    </row>
    <row r="264" ht="15.75" customHeight="1">
      <c r="A264" s="69"/>
      <c r="B264" s="104"/>
      <c r="C264" s="104"/>
      <c r="D264" s="104"/>
      <c r="E264" s="104"/>
      <c r="F264" s="104"/>
      <c r="G264" s="104"/>
      <c r="H264" s="87"/>
      <c r="I264" s="104"/>
      <c r="J264" s="112"/>
      <c r="K264" s="113"/>
      <c r="L264" s="113"/>
      <c r="M264" s="114"/>
      <c r="N264" s="113"/>
      <c r="O264" s="113"/>
      <c r="P264" s="113"/>
      <c r="Q264" s="113"/>
      <c r="R264" s="113"/>
      <c r="S264" s="113"/>
      <c r="T264" s="112"/>
      <c r="U264" s="112"/>
      <c r="V264" s="112"/>
      <c r="W264" s="112"/>
      <c r="X264" s="69"/>
    </row>
    <row r="265" ht="15.75" customHeight="1">
      <c r="A265" s="69"/>
      <c r="B265" s="104"/>
      <c r="C265" s="104"/>
      <c r="D265" s="104"/>
      <c r="E265" s="104"/>
      <c r="F265" s="104"/>
      <c r="G265" s="104"/>
      <c r="H265" s="87"/>
      <c r="I265" s="104"/>
      <c r="J265" s="112"/>
      <c r="K265" s="113"/>
      <c r="L265" s="113"/>
      <c r="M265" s="114"/>
      <c r="N265" s="113"/>
      <c r="O265" s="113"/>
      <c r="P265" s="113"/>
      <c r="Q265" s="113"/>
      <c r="R265" s="113"/>
      <c r="S265" s="113"/>
      <c r="T265" s="112"/>
      <c r="U265" s="112"/>
      <c r="V265" s="112"/>
      <c r="W265" s="112"/>
      <c r="X265" s="69"/>
    </row>
    <row r="266" ht="15.75" customHeight="1">
      <c r="A266" s="69"/>
      <c r="B266" s="104"/>
      <c r="C266" s="104"/>
      <c r="D266" s="104"/>
      <c r="E266" s="104"/>
      <c r="F266" s="104"/>
      <c r="G266" s="104"/>
      <c r="H266" s="87"/>
      <c r="I266" s="104"/>
      <c r="J266" s="112"/>
      <c r="K266" s="113"/>
      <c r="L266" s="113"/>
      <c r="M266" s="114"/>
      <c r="N266" s="113"/>
      <c r="O266" s="113"/>
      <c r="P266" s="113"/>
      <c r="Q266" s="113"/>
      <c r="R266" s="113"/>
      <c r="S266" s="113"/>
      <c r="T266" s="112"/>
      <c r="U266" s="112"/>
      <c r="V266" s="112"/>
      <c r="W266" s="112"/>
      <c r="X266" s="69"/>
    </row>
    <row r="267" ht="15.75" customHeight="1">
      <c r="A267" s="69"/>
      <c r="B267" s="104"/>
      <c r="C267" s="104"/>
      <c r="D267" s="104"/>
      <c r="E267" s="104"/>
      <c r="F267" s="104"/>
      <c r="G267" s="104"/>
      <c r="H267" s="87"/>
      <c r="I267" s="104"/>
      <c r="J267" s="112"/>
      <c r="K267" s="113"/>
      <c r="L267" s="113"/>
      <c r="M267" s="114"/>
      <c r="N267" s="113"/>
      <c r="O267" s="113"/>
      <c r="P267" s="113"/>
      <c r="Q267" s="113"/>
      <c r="R267" s="113"/>
      <c r="S267" s="113"/>
      <c r="T267" s="112"/>
      <c r="U267" s="112"/>
      <c r="V267" s="112"/>
      <c r="W267" s="112"/>
      <c r="X267" s="69"/>
    </row>
    <row r="268" ht="15.75" customHeight="1">
      <c r="A268" s="69"/>
      <c r="B268" s="104"/>
      <c r="C268" s="104"/>
      <c r="D268" s="104"/>
      <c r="E268" s="104"/>
      <c r="F268" s="104"/>
      <c r="G268" s="104"/>
      <c r="H268" s="87"/>
      <c r="I268" s="104"/>
      <c r="J268" s="112"/>
      <c r="K268" s="113"/>
      <c r="L268" s="113"/>
      <c r="M268" s="114"/>
      <c r="N268" s="113"/>
      <c r="O268" s="113"/>
      <c r="P268" s="113"/>
      <c r="Q268" s="113"/>
      <c r="R268" s="113"/>
      <c r="S268" s="113"/>
      <c r="T268" s="112"/>
      <c r="U268" s="112"/>
      <c r="V268" s="112"/>
      <c r="W268" s="112"/>
      <c r="X268" s="69"/>
    </row>
    <row r="269" ht="15.75" customHeight="1">
      <c r="A269" s="69"/>
      <c r="B269" s="104"/>
      <c r="C269" s="104"/>
      <c r="D269" s="104"/>
      <c r="E269" s="104"/>
      <c r="F269" s="104"/>
      <c r="G269" s="104"/>
      <c r="H269" s="87"/>
      <c r="I269" s="104"/>
      <c r="J269" s="112"/>
      <c r="K269" s="113"/>
      <c r="L269" s="113"/>
      <c r="M269" s="114"/>
      <c r="N269" s="113"/>
      <c r="O269" s="113"/>
      <c r="P269" s="113"/>
      <c r="Q269" s="113"/>
      <c r="R269" s="113"/>
      <c r="S269" s="113"/>
      <c r="T269" s="112"/>
      <c r="U269" s="112"/>
      <c r="V269" s="112"/>
      <c r="W269" s="112"/>
      <c r="X269" s="69"/>
    </row>
    <row r="270" ht="15.75" customHeight="1">
      <c r="A270" s="69"/>
      <c r="B270" s="104"/>
      <c r="C270" s="104"/>
      <c r="D270" s="104"/>
      <c r="E270" s="104"/>
      <c r="F270" s="104"/>
      <c r="G270" s="104"/>
      <c r="H270" s="87"/>
      <c r="I270" s="104"/>
      <c r="J270" s="112"/>
      <c r="K270" s="113"/>
      <c r="L270" s="113"/>
      <c r="M270" s="114"/>
      <c r="N270" s="113"/>
      <c r="O270" s="113"/>
      <c r="P270" s="113"/>
      <c r="Q270" s="113"/>
      <c r="R270" s="113"/>
      <c r="S270" s="113"/>
      <c r="T270" s="112"/>
      <c r="U270" s="112"/>
      <c r="V270" s="112"/>
      <c r="W270" s="112"/>
      <c r="X270" s="69"/>
    </row>
    <row r="271" ht="15.75" customHeight="1">
      <c r="A271" s="69"/>
      <c r="B271" s="104"/>
      <c r="C271" s="104"/>
      <c r="D271" s="104"/>
      <c r="E271" s="104"/>
      <c r="F271" s="104"/>
      <c r="G271" s="104"/>
      <c r="H271" s="87"/>
      <c r="I271" s="104"/>
      <c r="J271" s="112"/>
      <c r="K271" s="113"/>
      <c r="L271" s="113"/>
      <c r="M271" s="114"/>
      <c r="N271" s="113"/>
      <c r="O271" s="113"/>
      <c r="P271" s="113"/>
      <c r="Q271" s="113"/>
      <c r="R271" s="113"/>
      <c r="S271" s="113"/>
      <c r="T271" s="112"/>
      <c r="U271" s="112"/>
      <c r="V271" s="112"/>
      <c r="W271" s="112"/>
      <c r="X271" s="69"/>
    </row>
    <row r="272" ht="15.75" customHeight="1">
      <c r="A272" s="69"/>
      <c r="B272" s="104"/>
      <c r="C272" s="104"/>
      <c r="D272" s="104"/>
      <c r="E272" s="104"/>
      <c r="F272" s="104"/>
      <c r="G272" s="104"/>
      <c r="H272" s="87"/>
      <c r="I272" s="104"/>
      <c r="J272" s="112"/>
      <c r="K272" s="113"/>
      <c r="L272" s="113"/>
      <c r="M272" s="114"/>
      <c r="N272" s="113"/>
      <c r="O272" s="113"/>
      <c r="P272" s="113"/>
      <c r="Q272" s="113"/>
      <c r="R272" s="113"/>
      <c r="S272" s="113"/>
      <c r="T272" s="112"/>
      <c r="U272" s="112"/>
      <c r="V272" s="112"/>
      <c r="W272" s="112"/>
      <c r="X272" s="69"/>
    </row>
    <row r="273" ht="15.75" customHeight="1">
      <c r="A273" s="69"/>
      <c r="B273" s="104"/>
      <c r="C273" s="104"/>
      <c r="D273" s="104"/>
      <c r="E273" s="104"/>
      <c r="F273" s="104"/>
      <c r="G273" s="104"/>
      <c r="H273" s="87"/>
      <c r="I273" s="104"/>
      <c r="J273" s="112"/>
      <c r="K273" s="113"/>
      <c r="L273" s="113"/>
      <c r="M273" s="114"/>
      <c r="N273" s="113"/>
      <c r="O273" s="113"/>
      <c r="P273" s="113"/>
      <c r="Q273" s="113"/>
      <c r="R273" s="113"/>
      <c r="S273" s="113"/>
      <c r="T273" s="112"/>
      <c r="U273" s="112"/>
      <c r="V273" s="112"/>
      <c r="W273" s="112"/>
      <c r="X273" s="69"/>
    </row>
    <row r="274" ht="15.75" customHeight="1">
      <c r="A274" s="69"/>
      <c r="B274" s="104"/>
      <c r="C274" s="104"/>
      <c r="D274" s="104"/>
      <c r="E274" s="104"/>
      <c r="F274" s="104"/>
      <c r="G274" s="104"/>
      <c r="H274" s="87"/>
      <c r="I274" s="104"/>
      <c r="J274" s="112"/>
      <c r="K274" s="113"/>
      <c r="L274" s="113"/>
      <c r="M274" s="114"/>
      <c r="N274" s="113"/>
      <c r="O274" s="113"/>
      <c r="P274" s="113"/>
      <c r="Q274" s="113"/>
      <c r="R274" s="113"/>
      <c r="S274" s="113"/>
      <c r="T274" s="112"/>
      <c r="U274" s="112"/>
      <c r="V274" s="112"/>
      <c r="W274" s="112"/>
      <c r="X274" s="69"/>
    </row>
    <row r="275" ht="15.75" customHeight="1">
      <c r="A275" s="69"/>
      <c r="B275" s="104"/>
      <c r="C275" s="104"/>
      <c r="D275" s="104"/>
      <c r="E275" s="104"/>
      <c r="F275" s="104"/>
      <c r="G275" s="104"/>
      <c r="H275" s="87"/>
      <c r="I275" s="104"/>
      <c r="J275" s="112"/>
      <c r="K275" s="113"/>
      <c r="L275" s="113"/>
      <c r="M275" s="114"/>
      <c r="N275" s="113"/>
      <c r="O275" s="113"/>
      <c r="P275" s="113"/>
      <c r="Q275" s="113"/>
      <c r="R275" s="113"/>
      <c r="S275" s="113"/>
      <c r="T275" s="112"/>
      <c r="U275" s="112"/>
      <c r="V275" s="112"/>
      <c r="W275" s="112"/>
      <c r="X275" s="69"/>
    </row>
    <row r="276" ht="15.75" customHeight="1">
      <c r="A276" s="69"/>
      <c r="B276" s="104"/>
      <c r="C276" s="104"/>
      <c r="D276" s="104"/>
      <c r="E276" s="104"/>
      <c r="F276" s="104"/>
      <c r="G276" s="104"/>
      <c r="H276" s="87"/>
      <c r="I276" s="104"/>
      <c r="J276" s="112"/>
      <c r="K276" s="113"/>
      <c r="L276" s="113"/>
      <c r="M276" s="114"/>
      <c r="N276" s="113"/>
      <c r="O276" s="113"/>
      <c r="P276" s="113"/>
      <c r="Q276" s="113"/>
      <c r="R276" s="113"/>
      <c r="S276" s="113"/>
      <c r="T276" s="112"/>
      <c r="U276" s="112"/>
      <c r="V276" s="112"/>
      <c r="W276" s="112"/>
      <c r="X276" s="69"/>
    </row>
    <row r="277" ht="15.75" customHeight="1">
      <c r="A277" s="69"/>
      <c r="B277" s="104"/>
      <c r="C277" s="104"/>
      <c r="D277" s="104"/>
      <c r="E277" s="104"/>
      <c r="F277" s="104"/>
      <c r="G277" s="104"/>
      <c r="H277" s="87"/>
      <c r="I277" s="104"/>
      <c r="J277" s="112"/>
      <c r="K277" s="113"/>
      <c r="L277" s="113"/>
      <c r="M277" s="114"/>
      <c r="N277" s="113"/>
      <c r="O277" s="113"/>
      <c r="P277" s="113"/>
      <c r="Q277" s="113"/>
      <c r="R277" s="113"/>
      <c r="S277" s="113"/>
      <c r="T277" s="112"/>
      <c r="U277" s="112"/>
      <c r="V277" s="112"/>
      <c r="W277" s="112"/>
      <c r="X277" s="69"/>
    </row>
    <row r="278" ht="15.75" customHeight="1">
      <c r="A278" s="69"/>
      <c r="B278" s="104"/>
      <c r="C278" s="104"/>
      <c r="D278" s="104"/>
      <c r="E278" s="104"/>
      <c r="F278" s="104"/>
      <c r="G278" s="104"/>
      <c r="H278" s="87"/>
      <c r="I278" s="104"/>
      <c r="J278" s="112"/>
      <c r="K278" s="113"/>
      <c r="L278" s="113"/>
      <c r="M278" s="114"/>
      <c r="N278" s="113"/>
      <c r="O278" s="113"/>
      <c r="P278" s="113"/>
      <c r="Q278" s="113"/>
      <c r="R278" s="113"/>
      <c r="S278" s="113"/>
      <c r="T278" s="112"/>
      <c r="U278" s="112"/>
      <c r="V278" s="112"/>
      <c r="W278" s="112"/>
      <c r="X278" s="69"/>
    </row>
    <row r="279" ht="15.75" customHeight="1">
      <c r="A279" s="69"/>
      <c r="B279" s="104"/>
      <c r="C279" s="104"/>
      <c r="D279" s="104"/>
      <c r="E279" s="104"/>
      <c r="F279" s="104"/>
      <c r="G279" s="104"/>
      <c r="H279" s="87"/>
      <c r="I279" s="104"/>
      <c r="J279" s="112"/>
      <c r="K279" s="113"/>
      <c r="L279" s="113"/>
      <c r="M279" s="114"/>
      <c r="N279" s="113"/>
      <c r="O279" s="113"/>
      <c r="P279" s="113"/>
      <c r="Q279" s="113"/>
      <c r="R279" s="113"/>
      <c r="S279" s="113"/>
      <c r="T279" s="112"/>
      <c r="U279" s="112"/>
      <c r="V279" s="112"/>
      <c r="W279" s="112"/>
      <c r="X279" s="69"/>
    </row>
    <row r="280" ht="15.75" customHeight="1">
      <c r="A280" s="69"/>
      <c r="B280" s="104"/>
      <c r="C280" s="104"/>
      <c r="D280" s="104"/>
      <c r="E280" s="104"/>
      <c r="F280" s="104"/>
      <c r="G280" s="104"/>
      <c r="H280" s="87"/>
      <c r="I280" s="104"/>
      <c r="J280" s="112"/>
      <c r="K280" s="113"/>
      <c r="L280" s="113"/>
      <c r="M280" s="114"/>
      <c r="N280" s="113"/>
      <c r="O280" s="113"/>
      <c r="P280" s="113"/>
      <c r="Q280" s="113"/>
      <c r="R280" s="113"/>
      <c r="S280" s="113"/>
      <c r="T280" s="112"/>
      <c r="U280" s="112"/>
      <c r="V280" s="112"/>
      <c r="W280" s="112"/>
      <c r="X280" s="69"/>
    </row>
    <row r="281" ht="15.75" customHeight="1">
      <c r="A281" s="69"/>
      <c r="B281" s="104"/>
      <c r="C281" s="104"/>
      <c r="D281" s="104"/>
      <c r="E281" s="104"/>
      <c r="F281" s="104"/>
      <c r="G281" s="104"/>
      <c r="H281" s="87"/>
      <c r="I281" s="104"/>
      <c r="J281" s="112"/>
      <c r="K281" s="113"/>
      <c r="L281" s="113"/>
      <c r="M281" s="114"/>
      <c r="N281" s="113"/>
      <c r="O281" s="113"/>
      <c r="P281" s="113"/>
      <c r="Q281" s="113"/>
      <c r="R281" s="113"/>
      <c r="S281" s="113"/>
      <c r="T281" s="112"/>
      <c r="U281" s="112"/>
      <c r="V281" s="112"/>
      <c r="W281" s="112"/>
      <c r="X281" s="69"/>
    </row>
    <row r="282" ht="15.75" customHeight="1">
      <c r="A282" s="69"/>
      <c r="B282" s="104"/>
      <c r="C282" s="104"/>
      <c r="D282" s="104"/>
      <c r="E282" s="104"/>
      <c r="F282" s="104"/>
      <c r="G282" s="104"/>
      <c r="H282" s="87"/>
      <c r="I282" s="104"/>
      <c r="J282" s="112"/>
      <c r="K282" s="113"/>
      <c r="L282" s="113"/>
      <c r="M282" s="114"/>
      <c r="N282" s="113"/>
      <c r="O282" s="113"/>
      <c r="P282" s="113"/>
      <c r="Q282" s="113"/>
      <c r="R282" s="113"/>
      <c r="S282" s="113"/>
      <c r="T282" s="112"/>
      <c r="U282" s="112"/>
      <c r="V282" s="112"/>
      <c r="W282" s="112"/>
      <c r="X282" s="69"/>
    </row>
    <row r="283" ht="15.75" customHeight="1">
      <c r="A283" s="69"/>
      <c r="B283" s="104"/>
      <c r="C283" s="104"/>
      <c r="D283" s="104"/>
      <c r="E283" s="104"/>
      <c r="F283" s="104"/>
      <c r="G283" s="104"/>
      <c r="H283" s="87"/>
      <c r="I283" s="104"/>
      <c r="J283" s="112"/>
      <c r="K283" s="113"/>
      <c r="L283" s="113"/>
      <c r="M283" s="114"/>
      <c r="N283" s="113"/>
      <c r="O283" s="113"/>
      <c r="P283" s="113"/>
      <c r="Q283" s="113"/>
      <c r="R283" s="113"/>
      <c r="S283" s="113"/>
      <c r="T283" s="112"/>
      <c r="U283" s="112"/>
      <c r="V283" s="112"/>
      <c r="W283" s="112"/>
      <c r="X283" s="69"/>
    </row>
    <row r="284" ht="15.75" customHeight="1">
      <c r="A284" s="69"/>
      <c r="B284" s="104"/>
      <c r="C284" s="104"/>
      <c r="D284" s="104"/>
      <c r="E284" s="104"/>
      <c r="F284" s="104"/>
      <c r="G284" s="104"/>
      <c r="H284" s="87"/>
      <c r="I284" s="104"/>
      <c r="J284" s="112"/>
      <c r="K284" s="113"/>
      <c r="L284" s="113"/>
      <c r="M284" s="114"/>
      <c r="N284" s="113"/>
      <c r="O284" s="113"/>
      <c r="P284" s="113"/>
      <c r="Q284" s="113"/>
      <c r="R284" s="113"/>
      <c r="S284" s="113"/>
      <c r="T284" s="112"/>
      <c r="U284" s="112"/>
      <c r="V284" s="112"/>
      <c r="W284" s="112"/>
      <c r="X284" s="69"/>
    </row>
    <row r="285" ht="15.75" customHeight="1">
      <c r="A285" s="69"/>
      <c r="B285" s="104"/>
      <c r="C285" s="104"/>
      <c r="D285" s="104"/>
      <c r="E285" s="104"/>
      <c r="F285" s="104"/>
      <c r="G285" s="104"/>
      <c r="H285" s="87"/>
      <c r="I285" s="104"/>
      <c r="J285" s="112"/>
      <c r="K285" s="113"/>
      <c r="L285" s="113"/>
      <c r="M285" s="114"/>
      <c r="N285" s="113"/>
      <c r="O285" s="113"/>
      <c r="P285" s="113"/>
      <c r="Q285" s="113"/>
      <c r="R285" s="113"/>
      <c r="S285" s="113"/>
      <c r="T285" s="112"/>
      <c r="U285" s="112"/>
      <c r="V285" s="112"/>
      <c r="W285" s="112"/>
      <c r="X285" s="69"/>
    </row>
    <row r="286" ht="15.75" customHeight="1">
      <c r="A286" s="69"/>
      <c r="B286" s="104"/>
      <c r="C286" s="104"/>
      <c r="D286" s="104"/>
      <c r="E286" s="104"/>
      <c r="F286" s="104"/>
      <c r="G286" s="104"/>
      <c r="H286" s="87"/>
      <c r="I286" s="104"/>
      <c r="J286" s="112"/>
      <c r="K286" s="113"/>
      <c r="L286" s="113"/>
      <c r="M286" s="114"/>
      <c r="N286" s="113"/>
      <c r="O286" s="113"/>
      <c r="P286" s="113"/>
      <c r="Q286" s="113"/>
      <c r="R286" s="113"/>
      <c r="S286" s="113"/>
      <c r="T286" s="112"/>
      <c r="U286" s="112"/>
      <c r="V286" s="112"/>
      <c r="W286" s="112"/>
      <c r="X286" s="69"/>
    </row>
    <row r="287" ht="15.75" customHeight="1">
      <c r="A287" s="69"/>
      <c r="B287" s="104"/>
      <c r="C287" s="104"/>
      <c r="D287" s="104"/>
      <c r="E287" s="104"/>
      <c r="F287" s="104"/>
      <c r="G287" s="104"/>
      <c r="H287" s="87"/>
      <c r="I287" s="104"/>
      <c r="J287" s="112"/>
      <c r="K287" s="113"/>
      <c r="L287" s="113"/>
      <c r="M287" s="114"/>
      <c r="N287" s="113"/>
      <c r="O287" s="113"/>
      <c r="P287" s="113"/>
      <c r="Q287" s="113"/>
      <c r="R287" s="113"/>
      <c r="S287" s="113"/>
      <c r="T287" s="112"/>
      <c r="U287" s="112"/>
      <c r="V287" s="112"/>
      <c r="W287" s="112"/>
      <c r="X287" s="69"/>
    </row>
    <row r="288" ht="15.75" customHeight="1">
      <c r="A288" s="69"/>
      <c r="B288" s="104"/>
      <c r="C288" s="104"/>
      <c r="D288" s="104"/>
      <c r="E288" s="104"/>
      <c r="F288" s="104"/>
      <c r="G288" s="104"/>
      <c r="H288" s="87"/>
      <c r="I288" s="104"/>
      <c r="J288" s="112"/>
      <c r="K288" s="113"/>
      <c r="L288" s="113"/>
      <c r="M288" s="114"/>
      <c r="N288" s="113"/>
      <c r="O288" s="113"/>
      <c r="P288" s="113"/>
      <c r="Q288" s="113"/>
      <c r="R288" s="113"/>
      <c r="S288" s="113"/>
      <c r="T288" s="112"/>
      <c r="U288" s="112"/>
      <c r="V288" s="112"/>
      <c r="W288" s="112"/>
      <c r="X288" s="69"/>
    </row>
    <row r="289" ht="15.75" customHeight="1">
      <c r="A289" s="69"/>
      <c r="B289" s="104"/>
      <c r="C289" s="104"/>
      <c r="D289" s="104"/>
      <c r="E289" s="104"/>
      <c r="F289" s="104"/>
      <c r="G289" s="104"/>
      <c r="H289" s="87"/>
      <c r="I289" s="104"/>
      <c r="J289" s="112"/>
      <c r="K289" s="113"/>
      <c r="L289" s="113"/>
      <c r="M289" s="114"/>
      <c r="N289" s="113"/>
      <c r="O289" s="113"/>
      <c r="P289" s="113"/>
      <c r="Q289" s="113"/>
      <c r="R289" s="113"/>
      <c r="S289" s="113"/>
      <c r="T289" s="112"/>
      <c r="U289" s="112"/>
      <c r="V289" s="112"/>
      <c r="W289" s="112"/>
      <c r="X289" s="69"/>
    </row>
    <row r="290" ht="15.75" customHeight="1">
      <c r="A290" s="69"/>
      <c r="B290" s="104"/>
      <c r="C290" s="104"/>
      <c r="D290" s="104"/>
      <c r="E290" s="104"/>
      <c r="F290" s="104"/>
      <c r="G290" s="104"/>
      <c r="H290" s="87"/>
      <c r="I290" s="104"/>
      <c r="J290" s="112"/>
      <c r="K290" s="113"/>
      <c r="L290" s="113"/>
      <c r="M290" s="114"/>
      <c r="N290" s="113"/>
      <c r="O290" s="113"/>
      <c r="P290" s="113"/>
      <c r="Q290" s="113"/>
      <c r="R290" s="113"/>
      <c r="S290" s="113"/>
      <c r="T290" s="112"/>
      <c r="U290" s="112"/>
      <c r="V290" s="112"/>
      <c r="W290" s="112"/>
      <c r="X290" s="69"/>
    </row>
    <row r="291" ht="15.75" customHeight="1">
      <c r="A291" s="69"/>
      <c r="B291" s="104"/>
      <c r="C291" s="104"/>
      <c r="D291" s="104"/>
      <c r="E291" s="104"/>
      <c r="F291" s="104"/>
      <c r="G291" s="104"/>
      <c r="H291" s="87"/>
      <c r="I291" s="104"/>
      <c r="J291" s="112"/>
      <c r="K291" s="113"/>
      <c r="L291" s="113"/>
      <c r="M291" s="114"/>
      <c r="N291" s="113"/>
      <c r="O291" s="113"/>
      <c r="P291" s="113"/>
      <c r="Q291" s="113"/>
      <c r="R291" s="113"/>
      <c r="S291" s="113"/>
      <c r="T291" s="112"/>
      <c r="U291" s="112"/>
      <c r="V291" s="112"/>
      <c r="W291" s="112"/>
      <c r="X291" s="69"/>
    </row>
    <row r="292" ht="15.75" customHeight="1">
      <c r="A292" s="69"/>
      <c r="B292" s="104"/>
      <c r="C292" s="104"/>
      <c r="D292" s="104"/>
      <c r="E292" s="104"/>
      <c r="F292" s="104"/>
      <c r="G292" s="104"/>
      <c r="H292" s="87"/>
      <c r="I292" s="104"/>
      <c r="J292" s="112"/>
      <c r="K292" s="113"/>
      <c r="L292" s="113"/>
      <c r="M292" s="114"/>
      <c r="N292" s="113"/>
      <c r="O292" s="113"/>
      <c r="P292" s="113"/>
      <c r="Q292" s="113"/>
      <c r="R292" s="113"/>
      <c r="S292" s="113"/>
      <c r="T292" s="112"/>
      <c r="U292" s="112"/>
      <c r="V292" s="112"/>
      <c r="W292" s="112"/>
      <c r="X292" s="69"/>
    </row>
    <row r="293" ht="15.75" customHeight="1">
      <c r="A293" s="69"/>
      <c r="B293" s="104"/>
      <c r="C293" s="104"/>
      <c r="D293" s="104"/>
      <c r="E293" s="104"/>
      <c r="F293" s="104"/>
      <c r="G293" s="104"/>
      <c r="H293" s="87"/>
      <c r="I293" s="104"/>
      <c r="J293" s="112"/>
      <c r="K293" s="113"/>
      <c r="L293" s="113"/>
      <c r="M293" s="114"/>
      <c r="N293" s="113"/>
      <c r="O293" s="113"/>
      <c r="P293" s="113"/>
      <c r="Q293" s="113"/>
      <c r="R293" s="113"/>
      <c r="S293" s="113"/>
      <c r="T293" s="112"/>
      <c r="U293" s="112"/>
      <c r="V293" s="112"/>
      <c r="W293" s="112"/>
      <c r="X293" s="69"/>
    </row>
    <row r="294" ht="15.75" customHeight="1">
      <c r="A294" s="69"/>
      <c r="B294" s="104"/>
      <c r="C294" s="104"/>
      <c r="D294" s="104"/>
      <c r="E294" s="104"/>
      <c r="F294" s="104"/>
      <c r="G294" s="104"/>
      <c r="H294" s="87"/>
      <c r="I294" s="104"/>
      <c r="J294" s="112"/>
      <c r="K294" s="113"/>
      <c r="L294" s="113"/>
      <c r="M294" s="114"/>
      <c r="N294" s="113"/>
      <c r="O294" s="113"/>
      <c r="P294" s="113"/>
      <c r="Q294" s="113"/>
      <c r="R294" s="113"/>
      <c r="S294" s="113"/>
      <c r="T294" s="112"/>
      <c r="U294" s="112"/>
      <c r="V294" s="112"/>
      <c r="W294" s="112"/>
      <c r="X294" s="69"/>
    </row>
    <row r="295" ht="15.75" customHeight="1">
      <c r="A295" s="69"/>
      <c r="B295" s="104"/>
      <c r="C295" s="104"/>
      <c r="D295" s="104"/>
      <c r="E295" s="104"/>
      <c r="F295" s="104"/>
      <c r="G295" s="104"/>
      <c r="H295" s="87"/>
      <c r="I295" s="104"/>
      <c r="J295" s="112"/>
      <c r="K295" s="113"/>
      <c r="L295" s="113"/>
      <c r="M295" s="114"/>
      <c r="N295" s="113"/>
      <c r="O295" s="113"/>
      <c r="P295" s="113"/>
      <c r="Q295" s="113"/>
      <c r="R295" s="113"/>
      <c r="S295" s="113"/>
      <c r="T295" s="112"/>
      <c r="U295" s="112"/>
      <c r="V295" s="112"/>
      <c r="W295" s="112"/>
      <c r="X295" s="69"/>
    </row>
    <row r="296" ht="15.75" customHeight="1">
      <c r="A296" s="69"/>
      <c r="B296" s="104"/>
      <c r="C296" s="104"/>
      <c r="D296" s="104"/>
      <c r="E296" s="104"/>
      <c r="F296" s="104"/>
      <c r="G296" s="104"/>
      <c r="H296" s="87"/>
      <c r="I296" s="104"/>
      <c r="J296" s="112"/>
      <c r="K296" s="113"/>
      <c r="L296" s="113"/>
      <c r="M296" s="114"/>
      <c r="N296" s="113"/>
      <c r="O296" s="113"/>
      <c r="P296" s="113"/>
      <c r="Q296" s="113"/>
      <c r="R296" s="113"/>
      <c r="S296" s="113"/>
      <c r="T296" s="112"/>
      <c r="U296" s="112"/>
      <c r="V296" s="112"/>
      <c r="W296" s="112"/>
      <c r="X296" s="69"/>
    </row>
    <row r="297" ht="15.75" customHeight="1">
      <c r="A297" s="69"/>
      <c r="B297" s="104"/>
      <c r="C297" s="104"/>
      <c r="D297" s="104"/>
      <c r="E297" s="104"/>
      <c r="F297" s="104"/>
      <c r="G297" s="104"/>
      <c r="H297" s="87"/>
      <c r="I297" s="104"/>
      <c r="J297" s="112"/>
      <c r="K297" s="113"/>
      <c r="L297" s="113"/>
      <c r="M297" s="114"/>
      <c r="N297" s="113"/>
      <c r="O297" s="113"/>
      <c r="P297" s="113"/>
      <c r="Q297" s="113"/>
      <c r="R297" s="113"/>
      <c r="S297" s="113"/>
      <c r="T297" s="112"/>
      <c r="U297" s="112"/>
      <c r="V297" s="112"/>
      <c r="W297" s="112"/>
      <c r="X297" s="69"/>
    </row>
    <row r="298" ht="15.75" customHeight="1">
      <c r="A298" s="69"/>
      <c r="B298" s="104"/>
      <c r="C298" s="104"/>
      <c r="D298" s="104"/>
      <c r="E298" s="104"/>
      <c r="F298" s="104"/>
      <c r="G298" s="104"/>
      <c r="H298" s="87"/>
      <c r="I298" s="104"/>
      <c r="J298" s="112"/>
      <c r="K298" s="113"/>
      <c r="L298" s="113"/>
      <c r="M298" s="114"/>
      <c r="N298" s="113"/>
      <c r="O298" s="113"/>
      <c r="P298" s="113"/>
      <c r="Q298" s="113"/>
      <c r="R298" s="113"/>
      <c r="S298" s="113"/>
      <c r="T298" s="112"/>
      <c r="U298" s="112"/>
      <c r="V298" s="112"/>
      <c r="W298" s="112"/>
      <c r="X298" s="69"/>
    </row>
    <row r="299" ht="15.75" customHeight="1">
      <c r="A299" s="69"/>
      <c r="B299" s="104"/>
      <c r="C299" s="104"/>
      <c r="D299" s="104"/>
      <c r="E299" s="104"/>
      <c r="F299" s="104"/>
      <c r="G299" s="104"/>
      <c r="H299" s="87"/>
      <c r="I299" s="104"/>
      <c r="J299" s="112"/>
      <c r="K299" s="113"/>
      <c r="L299" s="113"/>
      <c r="M299" s="114"/>
      <c r="N299" s="113"/>
      <c r="O299" s="113"/>
      <c r="P299" s="113"/>
      <c r="Q299" s="113"/>
      <c r="R299" s="113"/>
      <c r="S299" s="113"/>
      <c r="T299" s="112"/>
      <c r="U299" s="112"/>
      <c r="V299" s="112"/>
      <c r="W299" s="112"/>
      <c r="X299" s="69"/>
    </row>
    <row r="300" ht="15.75" customHeight="1">
      <c r="A300" s="69"/>
      <c r="B300" s="104"/>
      <c r="C300" s="104"/>
      <c r="D300" s="104"/>
      <c r="E300" s="104"/>
      <c r="F300" s="104"/>
      <c r="G300" s="104"/>
      <c r="H300" s="87"/>
      <c r="I300" s="104"/>
      <c r="J300" s="112"/>
      <c r="K300" s="113"/>
      <c r="L300" s="113"/>
      <c r="M300" s="114"/>
      <c r="N300" s="113"/>
      <c r="O300" s="113"/>
      <c r="P300" s="113"/>
      <c r="Q300" s="113"/>
      <c r="R300" s="113"/>
      <c r="S300" s="113"/>
      <c r="T300" s="112"/>
      <c r="U300" s="112"/>
      <c r="V300" s="112"/>
      <c r="W300" s="112"/>
      <c r="X300" s="69"/>
    </row>
    <row r="301" ht="15.75" customHeight="1">
      <c r="A301" s="69"/>
      <c r="B301" s="104"/>
      <c r="C301" s="104"/>
      <c r="D301" s="104"/>
      <c r="E301" s="104"/>
      <c r="F301" s="104"/>
      <c r="G301" s="104"/>
      <c r="H301" s="87"/>
      <c r="I301" s="104"/>
      <c r="J301" s="112"/>
      <c r="K301" s="113"/>
      <c r="L301" s="113"/>
      <c r="M301" s="114"/>
      <c r="N301" s="113"/>
      <c r="O301" s="113"/>
      <c r="P301" s="113"/>
      <c r="Q301" s="113"/>
      <c r="R301" s="113"/>
      <c r="S301" s="113"/>
      <c r="T301" s="112"/>
      <c r="U301" s="112"/>
      <c r="V301" s="112"/>
      <c r="W301" s="112"/>
      <c r="X301" s="69"/>
    </row>
    <row r="302" ht="15.75" customHeight="1">
      <c r="A302" s="69"/>
      <c r="B302" s="104"/>
      <c r="C302" s="104"/>
      <c r="D302" s="104"/>
      <c r="E302" s="104"/>
      <c r="F302" s="104"/>
      <c r="G302" s="104"/>
      <c r="H302" s="87"/>
      <c r="I302" s="104"/>
      <c r="J302" s="112"/>
      <c r="K302" s="113"/>
      <c r="L302" s="113"/>
      <c r="M302" s="114"/>
      <c r="N302" s="113"/>
      <c r="O302" s="113"/>
      <c r="P302" s="113"/>
      <c r="Q302" s="113"/>
      <c r="R302" s="113"/>
      <c r="S302" s="113"/>
      <c r="T302" s="112"/>
      <c r="U302" s="112"/>
      <c r="V302" s="112"/>
      <c r="W302" s="112"/>
      <c r="X302" s="69"/>
    </row>
    <row r="303" ht="15.75" customHeight="1">
      <c r="A303" s="69"/>
      <c r="B303" s="104"/>
      <c r="C303" s="104"/>
      <c r="D303" s="104"/>
      <c r="E303" s="104"/>
      <c r="F303" s="104"/>
      <c r="G303" s="104"/>
      <c r="H303" s="87"/>
      <c r="I303" s="104"/>
      <c r="J303" s="112"/>
      <c r="K303" s="113"/>
      <c r="L303" s="113"/>
      <c r="M303" s="114"/>
      <c r="N303" s="113"/>
      <c r="O303" s="113"/>
      <c r="P303" s="113"/>
      <c r="Q303" s="113"/>
      <c r="R303" s="113"/>
      <c r="S303" s="113"/>
      <c r="T303" s="112"/>
      <c r="U303" s="112"/>
      <c r="V303" s="112"/>
      <c r="W303" s="112"/>
      <c r="X303" s="69"/>
    </row>
    <row r="304" ht="15.75" customHeight="1">
      <c r="A304" s="69"/>
      <c r="B304" s="104"/>
      <c r="C304" s="104"/>
      <c r="D304" s="104"/>
      <c r="E304" s="104"/>
      <c r="F304" s="104"/>
      <c r="G304" s="104"/>
      <c r="H304" s="87"/>
      <c r="I304" s="104"/>
      <c r="J304" s="112"/>
      <c r="K304" s="113"/>
      <c r="L304" s="113"/>
      <c r="M304" s="114"/>
      <c r="N304" s="113"/>
      <c r="O304" s="113"/>
      <c r="P304" s="113"/>
      <c r="Q304" s="113"/>
      <c r="R304" s="113"/>
      <c r="S304" s="113"/>
      <c r="T304" s="112"/>
      <c r="U304" s="112"/>
      <c r="V304" s="112"/>
      <c r="W304" s="112"/>
      <c r="X304" s="69"/>
    </row>
    <row r="305" ht="15.75" customHeight="1">
      <c r="A305" s="69"/>
      <c r="B305" s="104"/>
      <c r="C305" s="104"/>
      <c r="D305" s="104"/>
      <c r="E305" s="104"/>
      <c r="F305" s="104"/>
      <c r="G305" s="104"/>
      <c r="H305" s="87"/>
      <c r="I305" s="104"/>
      <c r="J305" s="112"/>
      <c r="K305" s="113"/>
      <c r="L305" s="113"/>
      <c r="M305" s="114"/>
      <c r="N305" s="113"/>
      <c r="O305" s="113"/>
      <c r="P305" s="113"/>
      <c r="Q305" s="113"/>
      <c r="R305" s="113"/>
      <c r="S305" s="113"/>
      <c r="T305" s="112"/>
      <c r="U305" s="112"/>
      <c r="V305" s="112"/>
      <c r="W305" s="112"/>
      <c r="X305" s="69"/>
    </row>
    <row r="306" ht="15.75" customHeight="1">
      <c r="A306" s="69"/>
      <c r="B306" s="104"/>
      <c r="C306" s="104"/>
      <c r="D306" s="104"/>
      <c r="E306" s="104"/>
      <c r="F306" s="104"/>
      <c r="G306" s="104"/>
      <c r="H306" s="87"/>
      <c r="I306" s="104"/>
      <c r="J306" s="112"/>
      <c r="K306" s="113"/>
      <c r="L306" s="113"/>
      <c r="M306" s="114"/>
      <c r="N306" s="113"/>
      <c r="O306" s="113"/>
      <c r="P306" s="113"/>
      <c r="Q306" s="113"/>
      <c r="R306" s="113"/>
      <c r="S306" s="113"/>
      <c r="T306" s="112"/>
      <c r="U306" s="112"/>
      <c r="V306" s="112"/>
      <c r="W306" s="112"/>
      <c r="X306" s="69"/>
    </row>
    <row r="307" ht="15.75" customHeight="1">
      <c r="A307" s="69"/>
      <c r="B307" s="104"/>
      <c r="C307" s="104"/>
      <c r="D307" s="104"/>
      <c r="E307" s="104"/>
      <c r="F307" s="104"/>
      <c r="G307" s="104"/>
      <c r="H307" s="87"/>
      <c r="I307" s="104"/>
      <c r="J307" s="112"/>
      <c r="K307" s="113"/>
      <c r="L307" s="113"/>
      <c r="M307" s="114"/>
      <c r="N307" s="113"/>
      <c r="O307" s="113"/>
      <c r="P307" s="113"/>
      <c r="Q307" s="113"/>
      <c r="R307" s="113"/>
      <c r="S307" s="113"/>
      <c r="T307" s="112"/>
      <c r="U307" s="112"/>
      <c r="V307" s="112"/>
      <c r="W307" s="112"/>
      <c r="X307" s="69"/>
    </row>
    <row r="308" ht="15.75" customHeight="1">
      <c r="A308" s="69"/>
      <c r="B308" s="104"/>
      <c r="C308" s="104"/>
      <c r="D308" s="104"/>
      <c r="E308" s="104"/>
      <c r="F308" s="104"/>
      <c r="G308" s="104"/>
      <c r="H308" s="87"/>
      <c r="I308" s="104"/>
      <c r="J308" s="112"/>
      <c r="K308" s="113"/>
      <c r="L308" s="113"/>
      <c r="M308" s="114"/>
      <c r="N308" s="113"/>
      <c r="O308" s="113"/>
      <c r="P308" s="113"/>
      <c r="Q308" s="113"/>
      <c r="R308" s="113"/>
      <c r="S308" s="113"/>
      <c r="T308" s="112"/>
      <c r="U308" s="112"/>
      <c r="V308" s="112"/>
      <c r="W308" s="112"/>
      <c r="X308" s="69"/>
    </row>
    <row r="309" ht="15.75" customHeight="1">
      <c r="A309" s="69"/>
      <c r="B309" s="104"/>
      <c r="C309" s="104"/>
      <c r="D309" s="104"/>
      <c r="E309" s="104"/>
      <c r="F309" s="104"/>
      <c r="G309" s="104"/>
      <c r="H309" s="87"/>
      <c r="I309" s="104"/>
      <c r="J309" s="112"/>
      <c r="K309" s="113"/>
      <c r="L309" s="113"/>
      <c r="M309" s="114"/>
      <c r="N309" s="113"/>
      <c r="O309" s="113"/>
      <c r="P309" s="113"/>
      <c r="Q309" s="113"/>
      <c r="R309" s="113"/>
      <c r="S309" s="113"/>
      <c r="T309" s="112"/>
      <c r="U309" s="112"/>
      <c r="V309" s="112"/>
      <c r="W309" s="112"/>
      <c r="X309" s="69"/>
    </row>
    <row r="310" ht="15.75" customHeight="1">
      <c r="A310" s="69"/>
      <c r="B310" s="104"/>
      <c r="C310" s="104"/>
      <c r="D310" s="104"/>
      <c r="E310" s="104"/>
      <c r="F310" s="104"/>
      <c r="G310" s="104"/>
      <c r="H310" s="87"/>
      <c r="I310" s="104"/>
      <c r="J310" s="112"/>
      <c r="K310" s="113"/>
      <c r="L310" s="113"/>
      <c r="M310" s="114"/>
      <c r="N310" s="113"/>
      <c r="O310" s="113"/>
      <c r="P310" s="113"/>
      <c r="Q310" s="113"/>
      <c r="R310" s="113"/>
      <c r="S310" s="113"/>
      <c r="T310" s="112"/>
      <c r="U310" s="112"/>
      <c r="V310" s="112"/>
      <c r="W310" s="112"/>
      <c r="X310" s="69"/>
    </row>
    <row r="311" ht="15.75" customHeight="1">
      <c r="A311" s="69"/>
      <c r="B311" s="104"/>
      <c r="C311" s="104"/>
      <c r="D311" s="104"/>
      <c r="E311" s="104"/>
      <c r="F311" s="104"/>
      <c r="G311" s="104"/>
      <c r="H311" s="87"/>
      <c r="I311" s="104"/>
      <c r="J311" s="112"/>
      <c r="K311" s="113"/>
      <c r="L311" s="113"/>
      <c r="M311" s="114"/>
      <c r="N311" s="113"/>
      <c r="O311" s="113"/>
      <c r="P311" s="113"/>
      <c r="Q311" s="113"/>
      <c r="R311" s="113"/>
      <c r="S311" s="113"/>
      <c r="T311" s="112"/>
      <c r="U311" s="112"/>
      <c r="V311" s="112"/>
      <c r="W311" s="112"/>
      <c r="X311" s="69"/>
    </row>
    <row r="312" ht="15.75" customHeight="1">
      <c r="A312" s="69"/>
      <c r="B312" s="104"/>
      <c r="C312" s="104"/>
      <c r="D312" s="104"/>
      <c r="E312" s="104"/>
      <c r="F312" s="104"/>
      <c r="G312" s="104"/>
      <c r="H312" s="87"/>
      <c r="I312" s="104"/>
      <c r="J312" s="112"/>
      <c r="K312" s="113"/>
      <c r="L312" s="113"/>
      <c r="M312" s="114"/>
      <c r="N312" s="113"/>
      <c r="O312" s="113"/>
      <c r="P312" s="113"/>
      <c r="Q312" s="113"/>
      <c r="R312" s="113"/>
      <c r="S312" s="113"/>
      <c r="T312" s="112"/>
      <c r="U312" s="112"/>
      <c r="V312" s="112"/>
      <c r="W312" s="112"/>
      <c r="X312" s="69"/>
    </row>
    <row r="313" ht="15.75" customHeight="1">
      <c r="A313" s="69"/>
      <c r="B313" s="104"/>
      <c r="C313" s="104"/>
      <c r="D313" s="104"/>
      <c r="E313" s="104"/>
      <c r="F313" s="104"/>
      <c r="G313" s="104"/>
      <c r="H313" s="87"/>
      <c r="I313" s="104"/>
      <c r="J313" s="112"/>
      <c r="K313" s="113"/>
      <c r="L313" s="113"/>
      <c r="M313" s="114"/>
      <c r="N313" s="113"/>
      <c r="O313" s="113"/>
      <c r="P313" s="113"/>
      <c r="Q313" s="113"/>
      <c r="R313" s="113"/>
      <c r="S313" s="113"/>
      <c r="T313" s="112"/>
      <c r="U313" s="112"/>
      <c r="V313" s="112"/>
      <c r="W313" s="112"/>
      <c r="X313" s="69"/>
    </row>
    <row r="314" ht="15.75" customHeight="1">
      <c r="A314" s="69"/>
      <c r="B314" s="104"/>
      <c r="C314" s="104"/>
      <c r="D314" s="104"/>
      <c r="E314" s="104"/>
      <c r="F314" s="104"/>
      <c r="G314" s="104"/>
      <c r="H314" s="87"/>
      <c r="I314" s="104"/>
      <c r="J314" s="112"/>
      <c r="K314" s="113"/>
      <c r="L314" s="113"/>
      <c r="M314" s="114"/>
      <c r="N314" s="113"/>
      <c r="O314" s="113"/>
      <c r="P314" s="113"/>
      <c r="Q314" s="113"/>
      <c r="R314" s="113"/>
      <c r="S314" s="113"/>
      <c r="T314" s="112"/>
      <c r="U314" s="112"/>
      <c r="V314" s="112"/>
      <c r="W314" s="112"/>
      <c r="X314" s="69"/>
    </row>
    <row r="315" ht="15.75" customHeight="1">
      <c r="A315" s="69"/>
      <c r="B315" s="104"/>
      <c r="C315" s="104"/>
      <c r="D315" s="104"/>
      <c r="E315" s="104"/>
      <c r="F315" s="104"/>
      <c r="G315" s="104"/>
      <c r="H315" s="87"/>
      <c r="I315" s="104"/>
      <c r="J315" s="112"/>
      <c r="K315" s="113"/>
      <c r="L315" s="113"/>
      <c r="M315" s="114"/>
      <c r="N315" s="113"/>
      <c r="O315" s="113"/>
      <c r="P315" s="113"/>
      <c r="Q315" s="113"/>
      <c r="R315" s="113"/>
      <c r="S315" s="113"/>
      <c r="T315" s="112"/>
      <c r="U315" s="112"/>
      <c r="V315" s="112"/>
      <c r="W315" s="112"/>
      <c r="X315" s="69"/>
    </row>
    <row r="316" ht="15.75" customHeight="1">
      <c r="A316" s="69"/>
      <c r="B316" s="104"/>
      <c r="C316" s="104"/>
      <c r="D316" s="104"/>
      <c r="E316" s="104"/>
      <c r="F316" s="104"/>
      <c r="G316" s="104"/>
      <c r="H316" s="87"/>
      <c r="I316" s="104"/>
      <c r="J316" s="112"/>
      <c r="K316" s="113"/>
      <c r="L316" s="113"/>
      <c r="M316" s="114"/>
      <c r="N316" s="113"/>
      <c r="O316" s="113"/>
      <c r="P316" s="113"/>
      <c r="Q316" s="113"/>
      <c r="R316" s="113"/>
      <c r="S316" s="113"/>
      <c r="T316" s="112"/>
      <c r="U316" s="112"/>
      <c r="V316" s="112"/>
      <c r="W316" s="112"/>
      <c r="X316" s="69"/>
    </row>
    <row r="317" ht="15.75" customHeight="1">
      <c r="A317" s="69"/>
      <c r="B317" s="104"/>
      <c r="C317" s="104"/>
      <c r="D317" s="104"/>
      <c r="E317" s="104"/>
      <c r="F317" s="104"/>
      <c r="G317" s="104"/>
      <c r="H317" s="87"/>
      <c r="I317" s="104"/>
      <c r="J317" s="112"/>
      <c r="K317" s="113"/>
      <c r="L317" s="113"/>
      <c r="M317" s="114"/>
      <c r="N317" s="113"/>
      <c r="O317" s="113"/>
      <c r="P317" s="113"/>
      <c r="Q317" s="113"/>
      <c r="R317" s="113"/>
      <c r="S317" s="113"/>
      <c r="T317" s="112"/>
      <c r="U317" s="112"/>
      <c r="V317" s="112"/>
      <c r="W317" s="112"/>
      <c r="X317" s="69"/>
    </row>
    <row r="318" ht="15.75" customHeight="1">
      <c r="A318" s="69"/>
      <c r="B318" s="104"/>
      <c r="C318" s="104"/>
      <c r="D318" s="104"/>
      <c r="E318" s="104"/>
      <c r="F318" s="104"/>
      <c r="G318" s="104"/>
      <c r="H318" s="87"/>
      <c r="I318" s="104"/>
      <c r="J318" s="112"/>
      <c r="K318" s="113"/>
      <c r="L318" s="113"/>
      <c r="M318" s="114"/>
      <c r="N318" s="113"/>
      <c r="O318" s="113"/>
      <c r="P318" s="113"/>
      <c r="Q318" s="113"/>
      <c r="R318" s="113"/>
      <c r="S318" s="113"/>
      <c r="T318" s="112"/>
      <c r="U318" s="112"/>
      <c r="V318" s="112"/>
      <c r="W318" s="112"/>
      <c r="X318" s="69"/>
    </row>
    <row r="319" ht="15.75" customHeight="1">
      <c r="A319" s="69"/>
      <c r="B319" s="104"/>
      <c r="C319" s="104"/>
      <c r="D319" s="104"/>
      <c r="E319" s="104"/>
      <c r="F319" s="104"/>
      <c r="G319" s="104"/>
      <c r="H319" s="87"/>
      <c r="I319" s="104"/>
      <c r="J319" s="112"/>
      <c r="K319" s="113"/>
      <c r="L319" s="113"/>
      <c r="M319" s="114"/>
      <c r="N319" s="113"/>
      <c r="O319" s="113"/>
      <c r="P319" s="113"/>
      <c r="Q319" s="113"/>
      <c r="R319" s="113"/>
      <c r="S319" s="113"/>
      <c r="T319" s="112"/>
      <c r="U319" s="112"/>
      <c r="V319" s="112"/>
      <c r="W319" s="112"/>
      <c r="X319" s="69"/>
    </row>
    <row r="320" ht="15.75" customHeight="1">
      <c r="A320" s="69"/>
      <c r="B320" s="104"/>
      <c r="C320" s="104"/>
      <c r="D320" s="104"/>
      <c r="E320" s="104"/>
      <c r="F320" s="104"/>
      <c r="G320" s="104"/>
      <c r="H320" s="87"/>
      <c r="I320" s="104"/>
      <c r="J320" s="112"/>
      <c r="K320" s="113"/>
      <c r="L320" s="113"/>
      <c r="M320" s="114"/>
      <c r="N320" s="113"/>
      <c r="O320" s="113"/>
      <c r="P320" s="113"/>
      <c r="Q320" s="113"/>
      <c r="R320" s="113"/>
      <c r="S320" s="113"/>
      <c r="T320" s="112"/>
      <c r="U320" s="112"/>
      <c r="V320" s="112"/>
      <c r="W320" s="112"/>
      <c r="X320" s="69"/>
    </row>
    <row r="321" ht="15.75" customHeight="1">
      <c r="A321" s="69"/>
      <c r="B321" s="104"/>
      <c r="C321" s="104"/>
      <c r="D321" s="104"/>
      <c r="E321" s="104"/>
      <c r="F321" s="104"/>
      <c r="G321" s="104"/>
      <c r="H321" s="87"/>
      <c r="I321" s="104"/>
      <c r="J321" s="112"/>
      <c r="K321" s="113"/>
      <c r="L321" s="113"/>
      <c r="M321" s="114"/>
      <c r="N321" s="113"/>
      <c r="O321" s="113"/>
      <c r="P321" s="113"/>
      <c r="Q321" s="113"/>
      <c r="R321" s="113"/>
      <c r="S321" s="113"/>
      <c r="T321" s="112"/>
      <c r="U321" s="112"/>
      <c r="V321" s="112"/>
      <c r="W321" s="112"/>
      <c r="X321" s="69"/>
    </row>
    <row r="322" ht="15.75" customHeight="1">
      <c r="A322" s="69"/>
      <c r="B322" s="104"/>
      <c r="C322" s="104"/>
      <c r="D322" s="104"/>
      <c r="E322" s="104"/>
      <c r="F322" s="104"/>
      <c r="G322" s="104"/>
      <c r="H322" s="87"/>
      <c r="I322" s="104"/>
      <c r="J322" s="112"/>
      <c r="K322" s="113"/>
      <c r="L322" s="113"/>
      <c r="M322" s="114"/>
      <c r="N322" s="113"/>
      <c r="O322" s="113"/>
      <c r="P322" s="113"/>
      <c r="Q322" s="113"/>
      <c r="R322" s="113"/>
      <c r="S322" s="113"/>
      <c r="T322" s="112"/>
      <c r="U322" s="112"/>
      <c r="V322" s="112"/>
      <c r="W322" s="112"/>
      <c r="X322" s="69"/>
    </row>
    <row r="323" ht="15.75" customHeight="1">
      <c r="A323" s="69"/>
      <c r="B323" s="104"/>
      <c r="C323" s="104"/>
      <c r="D323" s="104"/>
      <c r="E323" s="104"/>
      <c r="F323" s="104"/>
      <c r="G323" s="104"/>
      <c r="H323" s="87"/>
      <c r="I323" s="104"/>
      <c r="J323" s="112"/>
      <c r="K323" s="113"/>
      <c r="L323" s="113"/>
      <c r="M323" s="114"/>
      <c r="N323" s="113"/>
      <c r="O323" s="113"/>
      <c r="P323" s="113"/>
      <c r="Q323" s="113"/>
      <c r="R323" s="113"/>
      <c r="S323" s="113"/>
      <c r="T323" s="112"/>
      <c r="U323" s="112"/>
      <c r="V323" s="112"/>
      <c r="W323" s="112"/>
      <c r="X323" s="69"/>
    </row>
    <row r="324" ht="15.75" customHeight="1">
      <c r="A324" s="69"/>
      <c r="B324" s="104"/>
      <c r="C324" s="104"/>
      <c r="D324" s="104"/>
      <c r="E324" s="104"/>
      <c r="F324" s="104"/>
      <c r="G324" s="104"/>
      <c r="H324" s="87"/>
      <c r="I324" s="104"/>
      <c r="J324" s="112"/>
      <c r="K324" s="113"/>
      <c r="L324" s="113"/>
      <c r="M324" s="114"/>
      <c r="N324" s="113"/>
      <c r="O324" s="113"/>
      <c r="P324" s="113"/>
      <c r="Q324" s="113"/>
      <c r="R324" s="113"/>
      <c r="S324" s="113"/>
      <c r="T324" s="112"/>
      <c r="U324" s="112"/>
      <c r="V324" s="112"/>
      <c r="W324" s="112"/>
      <c r="X324" s="69"/>
    </row>
    <row r="325" ht="15.75" customHeight="1">
      <c r="A325" s="69"/>
      <c r="B325" s="104"/>
      <c r="C325" s="104"/>
      <c r="D325" s="104"/>
      <c r="E325" s="104"/>
      <c r="F325" s="104"/>
      <c r="G325" s="104"/>
      <c r="H325" s="87"/>
      <c r="I325" s="104"/>
      <c r="J325" s="112"/>
      <c r="K325" s="113"/>
      <c r="L325" s="113"/>
      <c r="M325" s="114"/>
      <c r="N325" s="113"/>
      <c r="O325" s="113"/>
      <c r="P325" s="113"/>
      <c r="Q325" s="113"/>
      <c r="R325" s="113"/>
      <c r="S325" s="113"/>
      <c r="T325" s="112"/>
      <c r="U325" s="112"/>
      <c r="V325" s="112"/>
      <c r="W325" s="112"/>
      <c r="X325" s="69"/>
    </row>
    <row r="326" ht="15.75" customHeight="1">
      <c r="A326" s="69"/>
      <c r="B326" s="104"/>
      <c r="C326" s="104"/>
      <c r="D326" s="104"/>
      <c r="E326" s="104"/>
      <c r="F326" s="104"/>
      <c r="G326" s="104"/>
      <c r="H326" s="87"/>
      <c r="I326" s="104"/>
      <c r="J326" s="112"/>
      <c r="K326" s="113"/>
      <c r="L326" s="113"/>
      <c r="M326" s="114"/>
      <c r="N326" s="113"/>
      <c r="O326" s="113"/>
      <c r="P326" s="113"/>
      <c r="Q326" s="113"/>
      <c r="R326" s="113"/>
      <c r="S326" s="113"/>
      <c r="T326" s="112"/>
      <c r="U326" s="112"/>
      <c r="V326" s="112"/>
      <c r="W326" s="112"/>
      <c r="X326" s="69"/>
    </row>
    <row r="327" ht="15.75" customHeight="1">
      <c r="A327" s="69"/>
      <c r="B327" s="104"/>
      <c r="C327" s="104"/>
      <c r="D327" s="104"/>
      <c r="E327" s="104"/>
      <c r="F327" s="104"/>
      <c r="G327" s="104"/>
      <c r="H327" s="87"/>
      <c r="I327" s="104"/>
      <c r="J327" s="112"/>
      <c r="K327" s="113"/>
      <c r="L327" s="113"/>
      <c r="M327" s="114"/>
      <c r="N327" s="113"/>
      <c r="O327" s="113"/>
      <c r="P327" s="113"/>
      <c r="Q327" s="113"/>
      <c r="R327" s="113"/>
      <c r="S327" s="113"/>
      <c r="T327" s="112"/>
      <c r="U327" s="112"/>
      <c r="V327" s="112"/>
      <c r="W327" s="112"/>
      <c r="X327" s="69"/>
    </row>
    <row r="328" ht="15.75" customHeight="1">
      <c r="A328" s="69"/>
      <c r="B328" s="104"/>
      <c r="C328" s="104"/>
      <c r="D328" s="104"/>
      <c r="E328" s="104"/>
      <c r="F328" s="104"/>
      <c r="G328" s="104"/>
      <c r="H328" s="87"/>
      <c r="I328" s="104"/>
      <c r="J328" s="112"/>
      <c r="K328" s="113"/>
      <c r="L328" s="113"/>
      <c r="M328" s="114"/>
      <c r="N328" s="113"/>
      <c r="O328" s="113"/>
      <c r="P328" s="113"/>
      <c r="Q328" s="113"/>
      <c r="R328" s="113"/>
      <c r="S328" s="113"/>
      <c r="T328" s="112"/>
      <c r="U328" s="112"/>
      <c r="V328" s="112"/>
      <c r="W328" s="112"/>
      <c r="X328" s="69"/>
    </row>
    <row r="329" ht="15.75" customHeight="1">
      <c r="A329" s="69"/>
      <c r="B329" s="104"/>
      <c r="C329" s="104"/>
      <c r="D329" s="104"/>
      <c r="E329" s="104"/>
      <c r="F329" s="104"/>
      <c r="G329" s="104"/>
      <c r="H329" s="87"/>
      <c r="I329" s="104"/>
      <c r="J329" s="112"/>
      <c r="K329" s="113"/>
      <c r="L329" s="113"/>
      <c r="M329" s="114"/>
      <c r="N329" s="113"/>
      <c r="O329" s="113"/>
      <c r="P329" s="113"/>
      <c r="Q329" s="113"/>
      <c r="R329" s="113"/>
      <c r="S329" s="113"/>
      <c r="T329" s="112"/>
      <c r="U329" s="112"/>
      <c r="V329" s="112"/>
      <c r="W329" s="112"/>
      <c r="X329" s="69"/>
    </row>
    <row r="330" ht="15.75" customHeight="1">
      <c r="A330" s="69"/>
      <c r="B330" s="104"/>
      <c r="C330" s="104"/>
      <c r="D330" s="104"/>
      <c r="E330" s="104"/>
      <c r="F330" s="104"/>
      <c r="G330" s="104"/>
      <c r="H330" s="87"/>
      <c r="I330" s="104"/>
      <c r="J330" s="112"/>
      <c r="K330" s="113"/>
      <c r="L330" s="113"/>
      <c r="M330" s="114"/>
      <c r="N330" s="113"/>
      <c r="O330" s="113"/>
      <c r="P330" s="113"/>
      <c r="Q330" s="113"/>
      <c r="R330" s="113"/>
      <c r="S330" s="113"/>
      <c r="T330" s="112"/>
      <c r="U330" s="112"/>
      <c r="V330" s="112"/>
      <c r="W330" s="112"/>
      <c r="X330" s="69"/>
    </row>
    <row r="331" ht="15.75" customHeight="1">
      <c r="A331" s="69"/>
      <c r="B331" s="104"/>
      <c r="C331" s="104"/>
      <c r="D331" s="104"/>
      <c r="E331" s="104"/>
      <c r="F331" s="104"/>
      <c r="G331" s="104"/>
      <c r="H331" s="87"/>
      <c r="I331" s="104"/>
      <c r="J331" s="112"/>
      <c r="K331" s="113"/>
      <c r="L331" s="113"/>
      <c r="M331" s="114"/>
      <c r="N331" s="113"/>
      <c r="O331" s="113"/>
      <c r="P331" s="113"/>
      <c r="Q331" s="113"/>
      <c r="R331" s="113"/>
      <c r="S331" s="113"/>
      <c r="T331" s="112"/>
      <c r="U331" s="112"/>
      <c r="V331" s="112"/>
      <c r="W331" s="112"/>
      <c r="X331" s="69"/>
    </row>
    <row r="332" ht="15.75" customHeight="1">
      <c r="A332" s="69"/>
      <c r="B332" s="104"/>
      <c r="C332" s="104"/>
      <c r="D332" s="104"/>
      <c r="E332" s="104"/>
      <c r="F332" s="104"/>
      <c r="G332" s="104"/>
      <c r="H332" s="87"/>
      <c r="I332" s="104"/>
      <c r="J332" s="112"/>
      <c r="K332" s="113"/>
      <c r="L332" s="113"/>
      <c r="M332" s="114"/>
      <c r="N332" s="113"/>
      <c r="O332" s="113"/>
      <c r="P332" s="113"/>
      <c r="Q332" s="113"/>
      <c r="R332" s="113"/>
      <c r="S332" s="113"/>
      <c r="T332" s="112"/>
      <c r="U332" s="112"/>
      <c r="V332" s="112"/>
      <c r="W332" s="112"/>
      <c r="X332" s="69"/>
    </row>
    <row r="333" ht="15.75" customHeight="1">
      <c r="A333" s="69"/>
      <c r="B333" s="104"/>
      <c r="C333" s="104"/>
      <c r="D333" s="104"/>
      <c r="E333" s="104"/>
      <c r="F333" s="104"/>
      <c r="G333" s="104"/>
      <c r="H333" s="87"/>
      <c r="I333" s="104"/>
      <c r="J333" s="112"/>
      <c r="K333" s="113"/>
      <c r="L333" s="113"/>
      <c r="M333" s="114"/>
      <c r="N333" s="113"/>
      <c r="O333" s="113"/>
      <c r="P333" s="113"/>
      <c r="Q333" s="113"/>
      <c r="R333" s="113"/>
      <c r="S333" s="113"/>
      <c r="T333" s="112"/>
      <c r="U333" s="112"/>
      <c r="V333" s="112"/>
      <c r="W333" s="112"/>
      <c r="X333" s="69"/>
    </row>
    <row r="334" ht="15.75" customHeight="1">
      <c r="A334" s="69"/>
      <c r="B334" s="104"/>
      <c r="C334" s="104"/>
      <c r="D334" s="104"/>
      <c r="E334" s="104"/>
      <c r="F334" s="104"/>
      <c r="G334" s="104"/>
      <c r="H334" s="87"/>
      <c r="I334" s="104"/>
      <c r="J334" s="112"/>
      <c r="K334" s="113"/>
      <c r="L334" s="113"/>
      <c r="M334" s="114"/>
      <c r="N334" s="113"/>
      <c r="O334" s="113"/>
      <c r="P334" s="113"/>
      <c r="Q334" s="113"/>
      <c r="R334" s="113"/>
      <c r="S334" s="113"/>
      <c r="T334" s="112"/>
      <c r="U334" s="112"/>
      <c r="V334" s="112"/>
      <c r="W334" s="112"/>
      <c r="X334" s="69"/>
    </row>
    <row r="335" ht="15.75" customHeight="1">
      <c r="A335" s="69"/>
      <c r="B335" s="104"/>
      <c r="C335" s="104"/>
      <c r="D335" s="104"/>
      <c r="E335" s="104"/>
      <c r="F335" s="104"/>
      <c r="G335" s="104"/>
      <c r="H335" s="87"/>
      <c r="I335" s="104"/>
      <c r="J335" s="112"/>
      <c r="K335" s="113"/>
      <c r="L335" s="113"/>
      <c r="M335" s="114"/>
      <c r="N335" s="113"/>
      <c r="O335" s="113"/>
      <c r="P335" s="113"/>
      <c r="Q335" s="113"/>
      <c r="R335" s="113"/>
      <c r="S335" s="113"/>
      <c r="T335" s="112"/>
      <c r="U335" s="112"/>
      <c r="V335" s="112"/>
      <c r="W335" s="112"/>
      <c r="X335" s="69"/>
    </row>
    <row r="336" ht="15.75" customHeight="1">
      <c r="A336" s="69"/>
      <c r="B336" s="104"/>
      <c r="C336" s="104"/>
      <c r="D336" s="104"/>
      <c r="E336" s="104"/>
      <c r="F336" s="104"/>
      <c r="G336" s="104"/>
      <c r="H336" s="87"/>
      <c r="I336" s="104"/>
      <c r="J336" s="112"/>
      <c r="K336" s="113"/>
      <c r="L336" s="113"/>
      <c r="M336" s="114"/>
      <c r="N336" s="113"/>
      <c r="O336" s="113"/>
      <c r="P336" s="113"/>
      <c r="Q336" s="113"/>
      <c r="R336" s="113"/>
      <c r="S336" s="113"/>
      <c r="T336" s="112"/>
      <c r="U336" s="112"/>
      <c r="V336" s="112"/>
      <c r="W336" s="112"/>
      <c r="X336" s="69"/>
    </row>
    <row r="337" ht="15.75" customHeight="1">
      <c r="A337" s="69"/>
      <c r="B337" s="104"/>
      <c r="C337" s="104"/>
      <c r="D337" s="104"/>
      <c r="E337" s="104"/>
      <c r="F337" s="104"/>
      <c r="G337" s="104"/>
      <c r="H337" s="87"/>
      <c r="I337" s="104"/>
      <c r="J337" s="112"/>
      <c r="K337" s="113"/>
      <c r="L337" s="113"/>
      <c r="M337" s="114"/>
      <c r="N337" s="113"/>
      <c r="O337" s="113"/>
      <c r="P337" s="113"/>
      <c r="Q337" s="113"/>
      <c r="R337" s="113"/>
      <c r="S337" s="113"/>
      <c r="T337" s="112"/>
      <c r="U337" s="112"/>
      <c r="V337" s="112"/>
      <c r="W337" s="112"/>
      <c r="X337" s="69"/>
    </row>
    <row r="338" ht="15.75" customHeight="1">
      <c r="A338" s="69"/>
      <c r="B338" s="104"/>
      <c r="C338" s="104"/>
      <c r="D338" s="104"/>
      <c r="E338" s="104"/>
      <c r="F338" s="104"/>
      <c r="G338" s="104"/>
      <c r="H338" s="87"/>
      <c r="I338" s="104"/>
      <c r="J338" s="112"/>
      <c r="K338" s="113"/>
      <c r="L338" s="113"/>
      <c r="M338" s="114"/>
      <c r="N338" s="113"/>
      <c r="O338" s="113"/>
      <c r="P338" s="113"/>
      <c r="Q338" s="113"/>
      <c r="R338" s="113"/>
      <c r="S338" s="113"/>
      <c r="T338" s="112"/>
      <c r="U338" s="112"/>
      <c r="V338" s="112"/>
      <c r="W338" s="112"/>
      <c r="X338" s="69"/>
    </row>
    <row r="339" ht="15.75" customHeight="1">
      <c r="A339" s="69"/>
      <c r="B339" s="104"/>
      <c r="C339" s="104"/>
      <c r="D339" s="104"/>
      <c r="E339" s="104"/>
      <c r="F339" s="104"/>
      <c r="G339" s="104"/>
      <c r="H339" s="87"/>
      <c r="I339" s="104"/>
      <c r="J339" s="112"/>
      <c r="K339" s="113"/>
      <c r="L339" s="113"/>
      <c r="M339" s="114"/>
      <c r="N339" s="113"/>
      <c r="O339" s="113"/>
      <c r="P339" s="113"/>
      <c r="Q339" s="113"/>
      <c r="R339" s="113"/>
      <c r="S339" s="113"/>
      <c r="T339" s="112"/>
      <c r="U339" s="112"/>
      <c r="V339" s="112"/>
      <c r="W339" s="112"/>
      <c r="X339" s="69"/>
    </row>
    <row r="340" ht="15.75" customHeight="1">
      <c r="A340" s="69"/>
      <c r="B340" s="104"/>
      <c r="C340" s="104"/>
      <c r="D340" s="104"/>
      <c r="E340" s="104"/>
      <c r="F340" s="104"/>
      <c r="G340" s="104"/>
      <c r="H340" s="87"/>
      <c r="I340" s="104"/>
      <c r="J340" s="112"/>
      <c r="K340" s="113"/>
      <c r="L340" s="113"/>
      <c r="M340" s="114"/>
      <c r="N340" s="113"/>
      <c r="O340" s="113"/>
      <c r="P340" s="113"/>
      <c r="Q340" s="113"/>
      <c r="R340" s="113"/>
      <c r="S340" s="113"/>
      <c r="T340" s="112"/>
      <c r="U340" s="112"/>
      <c r="V340" s="112"/>
      <c r="W340" s="112"/>
      <c r="X340" s="69"/>
    </row>
    <row r="341" ht="15.75" customHeight="1">
      <c r="A341" s="69"/>
      <c r="B341" s="104"/>
      <c r="C341" s="104"/>
      <c r="D341" s="104"/>
      <c r="E341" s="104"/>
      <c r="F341" s="104"/>
      <c r="G341" s="104"/>
      <c r="H341" s="87"/>
      <c r="I341" s="104"/>
      <c r="J341" s="112"/>
      <c r="K341" s="113"/>
      <c r="L341" s="113"/>
      <c r="M341" s="114"/>
      <c r="N341" s="113"/>
      <c r="O341" s="113"/>
      <c r="P341" s="113"/>
      <c r="Q341" s="113"/>
      <c r="R341" s="113"/>
      <c r="S341" s="113"/>
      <c r="T341" s="112"/>
      <c r="U341" s="112"/>
      <c r="V341" s="112"/>
      <c r="W341" s="112"/>
      <c r="X341" s="69"/>
    </row>
    <row r="342" ht="15.75" customHeight="1">
      <c r="A342" s="69"/>
      <c r="B342" s="104"/>
      <c r="C342" s="104"/>
      <c r="D342" s="104"/>
      <c r="E342" s="104"/>
      <c r="F342" s="104"/>
      <c r="G342" s="104"/>
      <c r="H342" s="87"/>
      <c r="I342" s="104"/>
      <c r="J342" s="112"/>
      <c r="K342" s="113"/>
      <c r="L342" s="113"/>
      <c r="M342" s="114"/>
      <c r="N342" s="113"/>
      <c r="O342" s="113"/>
      <c r="P342" s="113"/>
      <c r="Q342" s="113"/>
      <c r="R342" s="113"/>
      <c r="S342" s="113"/>
      <c r="T342" s="112"/>
      <c r="U342" s="112"/>
      <c r="V342" s="112"/>
      <c r="W342" s="112"/>
      <c r="X342" s="69"/>
    </row>
    <row r="343" ht="15.75" customHeight="1">
      <c r="A343" s="69"/>
      <c r="B343" s="104"/>
      <c r="C343" s="104"/>
      <c r="D343" s="104"/>
      <c r="E343" s="104"/>
      <c r="F343" s="104"/>
      <c r="G343" s="104"/>
      <c r="H343" s="87"/>
      <c r="I343" s="104"/>
      <c r="J343" s="112"/>
      <c r="K343" s="113"/>
      <c r="L343" s="113"/>
      <c r="M343" s="114"/>
      <c r="N343" s="113"/>
      <c r="O343" s="113"/>
      <c r="P343" s="113"/>
      <c r="Q343" s="113"/>
      <c r="R343" s="113"/>
      <c r="S343" s="113"/>
      <c r="T343" s="112"/>
      <c r="U343" s="112"/>
      <c r="V343" s="112"/>
      <c r="W343" s="112"/>
      <c r="X343" s="69"/>
    </row>
    <row r="344" ht="15.75" customHeight="1">
      <c r="A344" s="69"/>
      <c r="B344" s="104"/>
      <c r="C344" s="104"/>
      <c r="D344" s="104"/>
      <c r="E344" s="104"/>
      <c r="F344" s="104"/>
      <c r="G344" s="104"/>
      <c r="H344" s="87"/>
      <c r="I344" s="104"/>
      <c r="J344" s="112"/>
      <c r="K344" s="113"/>
      <c r="L344" s="113"/>
      <c r="M344" s="114"/>
      <c r="N344" s="113"/>
      <c r="O344" s="113"/>
      <c r="P344" s="113"/>
      <c r="Q344" s="113"/>
      <c r="R344" s="113"/>
      <c r="S344" s="113"/>
      <c r="T344" s="112"/>
      <c r="U344" s="112"/>
      <c r="V344" s="112"/>
      <c r="W344" s="112"/>
      <c r="X344" s="69"/>
    </row>
    <row r="345" ht="15.75" customHeight="1">
      <c r="A345" s="69"/>
      <c r="B345" s="104"/>
      <c r="C345" s="104"/>
      <c r="D345" s="104"/>
      <c r="E345" s="104"/>
      <c r="F345" s="104"/>
      <c r="G345" s="104"/>
      <c r="H345" s="87"/>
      <c r="I345" s="104"/>
      <c r="J345" s="112"/>
      <c r="K345" s="113"/>
      <c r="L345" s="113"/>
      <c r="M345" s="114"/>
      <c r="N345" s="113"/>
      <c r="O345" s="113"/>
      <c r="P345" s="113"/>
      <c r="Q345" s="113"/>
      <c r="R345" s="113"/>
      <c r="S345" s="113"/>
      <c r="T345" s="112"/>
      <c r="U345" s="112"/>
      <c r="V345" s="112"/>
      <c r="W345" s="112"/>
      <c r="X345" s="69"/>
    </row>
    <row r="346" ht="15.75" customHeight="1">
      <c r="A346" s="69"/>
      <c r="B346" s="104"/>
      <c r="C346" s="104"/>
      <c r="D346" s="104"/>
      <c r="E346" s="104"/>
      <c r="F346" s="104"/>
      <c r="G346" s="104"/>
      <c r="H346" s="87"/>
      <c r="I346" s="104"/>
      <c r="J346" s="112"/>
      <c r="K346" s="113"/>
      <c r="L346" s="113"/>
      <c r="M346" s="114"/>
      <c r="N346" s="113"/>
      <c r="O346" s="113"/>
      <c r="P346" s="113"/>
      <c r="Q346" s="113"/>
      <c r="R346" s="113"/>
      <c r="S346" s="113"/>
      <c r="T346" s="112"/>
      <c r="U346" s="112"/>
      <c r="V346" s="112"/>
      <c r="W346" s="112"/>
      <c r="X346" s="69"/>
    </row>
    <row r="347" ht="15.75" customHeight="1">
      <c r="A347" s="69"/>
      <c r="B347" s="104"/>
      <c r="C347" s="104"/>
      <c r="D347" s="104"/>
      <c r="E347" s="104"/>
      <c r="F347" s="104"/>
      <c r="G347" s="104"/>
      <c r="H347" s="87"/>
      <c r="I347" s="104"/>
      <c r="J347" s="112"/>
      <c r="K347" s="113"/>
      <c r="L347" s="113"/>
      <c r="M347" s="114"/>
      <c r="N347" s="113"/>
      <c r="O347" s="113"/>
      <c r="P347" s="113"/>
      <c r="Q347" s="113"/>
      <c r="R347" s="113"/>
      <c r="S347" s="113"/>
      <c r="T347" s="112"/>
      <c r="U347" s="112"/>
      <c r="V347" s="112"/>
      <c r="W347" s="112"/>
      <c r="X347" s="69"/>
    </row>
    <row r="348" ht="15.75" customHeight="1">
      <c r="A348" s="69"/>
      <c r="B348" s="104"/>
      <c r="C348" s="104"/>
      <c r="D348" s="104"/>
      <c r="E348" s="104"/>
      <c r="F348" s="104"/>
      <c r="G348" s="104"/>
      <c r="H348" s="87"/>
      <c r="I348" s="104"/>
      <c r="J348" s="112"/>
      <c r="K348" s="113"/>
      <c r="L348" s="113"/>
      <c r="M348" s="114"/>
      <c r="N348" s="113"/>
      <c r="O348" s="113"/>
      <c r="P348" s="113"/>
      <c r="Q348" s="113"/>
      <c r="R348" s="113"/>
      <c r="S348" s="113"/>
      <c r="T348" s="112"/>
      <c r="U348" s="112"/>
      <c r="V348" s="112"/>
      <c r="W348" s="112"/>
      <c r="X348" s="69"/>
    </row>
    <row r="349" ht="15.75" customHeight="1">
      <c r="A349" s="69"/>
      <c r="B349" s="104"/>
      <c r="C349" s="104"/>
      <c r="D349" s="104"/>
      <c r="E349" s="104"/>
      <c r="F349" s="104"/>
      <c r="G349" s="104"/>
      <c r="H349" s="87"/>
      <c r="I349" s="104"/>
      <c r="J349" s="112"/>
      <c r="K349" s="113"/>
      <c r="L349" s="113"/>
      <c r="M349" s="114"/>
      <c r="N349" s="113"/>
      <c r="O349" s="113"/>
      <c r="P349" s="113"/>
      <c r="Q349" s="113"/>
      <c r="R349" s="113"/>
      <c r="S349" s="113"/>
      <c r="T349" s="112"/>
      <c r="U349" s="112"/>
      <c r="V349" s="112"/>
      <c r="W349" s="112"/>
      <c r="X349" s="69"/>
    </row>
    <row r="350" ht="15.75" customHeight="1">
      <c r="A350" s="69"/>
      <c r="B350" s="104"/>
      <c r="C350" s="104"/>
      <c r="D350" s="104"/>
      <c r="E350" s="104"/>
      <c r="F350" s="104"/>
      <c r="G350" s="104"/>
      <c r="H350" s="87"/>
      <c r="I350" s="104"/>
      <c r="J350" s="112"/>
      <c r="K350" s="113"/>
      <c r="L350" s="113"/>
      <c r="M350" s="114"/>
      <c r="N350" s="113"/>
      <c r="O350" s="113"/>
      <c r="P350" s="113"/>
      <c r="Q350" s="113"/>
      <c r="R350" s="113"/>
      <c r="S350" s="113"/>
      <c r="T350" s="112"/>
      <c r="U350" s="112"/>
      <c r="V350" s="112"/>
      <c r="W350" s="112"/>
      <c r="X350" s="69"/>
    </row>
    <row r="351" ht="15.75" customHeight="1">
      <c r="A351" s="69"/>
      <c r="B351" s="104"/>
      <c r="C351" s="104"/>
      <c r="D351" s="104"/>
      <c r="E351" s="104"/>
      <c r="F351" s="104"/>
      <c r="G351" s="104"/>
      <c r="H351" s="87"/>
      <c r="I351" s="104"/>
      <c r="J351" s="112"/>
      <c r="K351" s="113"/>
      <c r="L351" s="113"/>
      <c r="M351" s="114"/>
      <c r="N351" s="113"/>
      <c r="O351" s="113"/>
      <c r="P351" s="113"/>
      <c r="Q351" s="113"/>
      <c r="R351" s="113"/>
      <c r="S351" s="113"/>
      <c r="T351" s="112"/>
      <c r="U351" s="112"/>
      <c r="V351" s="112"/>
      <c r="W351" s="112"/>
      <c r="X351" s="69"/>
    </row>
    <row r="352" ht="15.75" customHeight="1">
      <c r="A352" s="69"/>
      <c r="B352" s="104"/>
      <c r="C352" s="104"/>
      <c r="D352" s="104"/>
      <c r="E352" s="104"/>
      <c r="F352" s="104"/>
      <c r="G352" s="104"/>
      <c r="H352" s="87"/>
      <c r="I352" s="104"/>
      <c r="J352" s="112"/>
      <c r="K352" s="113"/>
      <c r="L352" s="113"/>
      <c r="M352" s="114"/>
      <c r="N352" s="113"/>
      <c r="O352" s="113"/>
      <c r="P352" s="113"/>
      <c r="Q352" s="113"/>
      <c r="R352" s="113"/>
      <c r="S352" s="113"/>
      <c r="T352" s="112"/>
      <c r="U352" s="112"/>
      <c r="V352" s="112"/>
      <c r="W352" s="112"/>
      <c r="X352" s="69"/>
    </row>
    <row r="353" ht="15.75" customHeight="1">
      <c r="A353" s="69"/>
      <c r="B353" s="104"/>
      <c r="C353" s="104"/>
      <c r="D353" s="104"/>
      <c r="E353" s="104"/>
      <c r="F353" s="104"/>
      <c r="G353" s="104"/>
      <c r="H353" s="87"/>
      <c r="I353" s="104"/>
      <c r="J353" s="112"/>
      <c r="K353" s="113"/>
      <c r="L353" s="113"/>
      <c r="M353" s="114"/>
      <c r="N353" s="113"/>
      <c r="O353" s="113"/>
      <c r="P353" s="113"/>
      <c r="Q353" s="113"/>
      <c r="R353" s="113"/>
      <c r="S353" s="113"/>
      <c r="T353" s="112"/>
      <c r="U353" s="112"/>
      <c r="V353" s="112"/>
      <c r="W353" s="112"/>
      <c r="X353" s="69"/>
    </row>
    <row r="354" ht="15.75" customHeight="1">
      <c r="A354" s="69"/>
      <c r="B354" s="104"/>
      <c r="C354" s="104"/>
      <c r="D354" s="104"/>
      <c r="E354" s="104"/>
      <c r="F354" s="104"/>
      <c r="G354" s="104"/>
      <c r="H354" s="87"/>
      <c r="I354" s="104"/>
      <c r="J354" s="112"/>
      <c r="K354" s="113"/>
      <c r="L354" s="113"/>
      <c r="M354" s="114"/>
      <c r="N354" s="113"/>
      <c r="O354" s="113"/>
      <c r="P354" s="113"/>
      <c r="Q354" s="113"/>
      <c r="R354" s="113"/>
      <c r="S354" s="113"/>
      <c r="T354" s="112"/>
      <c r="U354" s="112"/>
      <c r="V354" s="112"/>
      <c r="W354" s="112"/>
      <c r="X354" s="69"/>
    </row>
    <row r="355" ht="15.75" customHeight="1">
      <c r="A355" s="69"/>
      <c r="B355" s="104"/>
      <c r="C355" s="104"/>
      <c r="D355" s="104"/>
      <c r="E355" s="104"/>
      <c r="F355" s="104"/>
      <c r="G355" s="104"/>
      <c r="H355" s="87"/>
      <c r="I355" s="104"/>
      <c r="J355" s="112"/>
      <c r="K355" s="113"/>
      <c r="L355" s="113"/>
      <c r="M355" s="114"/>
      <c r="N355" s="113"/>
      <c r="O355" s="113"/>
      <c r="P355" s="113"/>
      <c r="Q355" s="113"/>
      <c r="R355" s="113"/>
      <c r="S355" s="113"/>
      <c r="T355" s="112"/>
      <c r="U355" s="112"/>
      <c r="V355" s="112"/>
      <c r="W355" s="112"/>
      <c r="X355" s="69"/>
    </row>
    <row r="356" ht="15.75" customHeight="1">
      <c r="A356" s="69"/>
      <c r="B356" s="104"/>
      <c r="C356" s="104"/>
      <c r="D356" s="104"/>
      <c r="E356" s="104"/>
      <c r="F356" s="104"/>
      <c r="G356" s="104"/>
      <c r="H356" s="87"/>
      <c r="I356" s="104"/>
      <c r="J356" s="112"/>
      <c r="K356" s="113"/>
      <c r="L356" s="113"/>
      <c r="M356" s="114"/>
      <c r="N356" s="113"/>
      <c r="O356" s="113"/>
      <c r="P356" s="113"/>
      <c r="Q356" s="113"/>
      <c r="R356" s="113"/>
      <c r="S356" s="113"/>
      <c r="T356" s="112"/>
      <c r="U356" s="112"/>
      <c r="V356" s="112"/>
      <c r="W356" s="112"/>
      <c r="X356" s="69"/>
    </row>
    <row r="357" ht="15.75" customHeight="1">
      <c r="A357" s="69"/>
      <c r="B357" s="104"/>
      <c r="C357" s="104"/>
      <c r="D357" s="104"/>
      <c r="E357" s="104"/>
      <c r="F357" s="104"/>
      <c r="G357" s="104"/>
      <c r="H357" s="87"/>
      <c r="I357" s="104"/>
      <c r="J357" s="112"/>
      <c r="K357" s="113"/>
      <c r="L357" s="113"/>
      <c r="M357" s="114"/>
      <c r="N357" s="113"/>
      <c r="O357" s="113"/>
      <c r="P357" s="113"/>
      <c r="Q357" s="113"/>
      <c r="R357" s="113"/>
      <c r="S357" s="113"/>
      <c r="T357" s="112"/>
      <c r="U357" s="112"/>
      <c r="V357" s="112"/>
      <c r="W357" s="112"/>
      <c r="X357" s="69"/>
    </row>
    <row r="358" ht="15.75" customHeight="1">
      <c r="A358" s="69"/>
      <c r="B358" s="104"/>
      <c r="C358" s="104"/>
      <c r="D358" s="104"/>
      <c r="E358" s="104"/>
      <c r="F358" s="104"/>
      <c r="G358" s="104"/>
      <c r="H358" s="87"/>
      <c r="I358" s="104"/>
      <c r="J358" s="112"/>
      <c r="K358" s="113"/>
      <c r="L358" s="113"/>
      <c r="M358" s="114"/>
      <c r="N358" s="113"/>
      <c r="O358" s="113"/>
      <c r="P358" s="113"/>
      <c r="Q358" s="113"/>
      <c r="R358" s="113"/>
      <c r="S358" s="113"/>
      <c r="T358" s="112"/>
      <c r="U358" s="112"/>
      <c r="V358" s="112"/>
      <c r="W358" s="112"/>
      <c r="X358" s="69"/>
    </row>
    <row r="359" ht="15.75" customHeight="1">
      <c r="A359" s="69"/>
      <c r="B359" s="104"/>
      <c r="C359" s="104"/>
      <c r="D359" s="104"/>
      <c r="E359" s="104"/>
      <c r="F359" s="104"/>
      <c r="G359" s="104"/>
      <c r="H359" s="87"/>
      <c r="I359" s="104"/>
      <c r="J359" s="112"/>
      <c r="K359" s="113"/>
      <c r="L359" s="113"/>
      <c r="M359" s="114"/>
      <c r="N359" s="113"/>
      <c r="O359" s="113"/>
      <c r="P359" s="113"/>
      <c r="Q359" s="113"/>
      <c r="R359" s="113"/>
      <c r="S359" s="113"/>
      <c r="T359" s="112"/>
      <c r="U359" s="112"/>
      <c r="V359" s="112"/>
      <c r="W359" s="112"/>
      <c r="X359" s="69"/>
    </row>
    <row r="360" ht="15.75" customHeight="1">
      <c r="A360" s="69"/>
      <c r="B360" s="104"/>
      <c r="C360" s="104"/>
      <c r="D360" s="104"/>
      <c r="E360" s="104"/>
      <c r="F360" s="104"/>
      <c r="G360" s="104"/>
      <c r="H360" s="87"/>
      <c r="I360" s="104"/>
      <c r="J360" s="112"/>
      <c r="K360" s="113"/>
      <c r="L360" s="113"/>
      <c r="M360" s="114"/>
      <c r="N360" s="113"/>
      <c r="O360" s="113"/>
      <c r="P360" s="113"/>
      <c r="Q360" s="113"/>
      <c r="R360" s="113"/>
      <c r="S360" s="113"/>
      <c r="T360" s="112"/>
      <c r="U360" s="112"/>
      <c r="V360" s="112"/>
      <c r="W360" s="112"/>
      <c r="X360" s="69"/>
    </row>
    <row r="361" ht="15.75" customHeight="1">
      <c r="A361" s="69"/>
      <c r="B361" s="104"/>
      <c r="C361" s="104"/>
      <c r="D361" s="104"/>
      <c r="E361" s="104"/>
      <c r="F361" s="104"/>
      <c r="G361" s="104"/>
      <c r="H361" s="87"/>
      <c r="I361" s="104"/>
      <c r="J361" s="112"/>
      <c r="K361" s="113"/>
      <c r="L361" s="113"/>
      <c r="M361" s="114"/>
      <c r="N361" s="113"/>
      <c r="O361" s="113"/>
      <c r="P361" s="113"/>
      <c r="Q361" s="113"/>
      <c r="R361" s="113"/>
      <c r="S361" s="113"/>
      <c r="T361" s="112"/>
      <c r="U361" s="112"/>
      <c r="V361" s="112"/>
      <c r="W361" s="112"/>
      <c r="X361" s="69"/>
    </row>
    <row r="362" ht="15.75" customHeight="1">
      <c r="A362" s="69"/>
      <c r="B362" s="104"/>
      <c r="C362" s="104"/>
      <c r="D362" s="104"/>
      <c r="E362" s="104"/>
      <c r="F362" s="104"/>
      <c r="G362" s="104"/>
      <c r="H362" s="87"/>
      <c r="I362" s="104"/>
      <c r="J362" s="112"/>
      <c r="K362" s="113"/>
      <c r="L362" s="113"/>
      <c r="M362" s="114"/>
      <c r="N362" s="113"/>
      <c r="O362" s="113"/>
      <c r="P362" s="113"/>
      <c r="Q362" s="113"/>
      <c r="R362" s="113"/>
      <c r="S362" s="113"/>
      <c r="T362" s="112"/>
      <c r="U362" s="112"/>
      <c r="V362" s="112"/>
      <c r="W362" s="112"/>
      <c r="X362" s="69"/>
    </row>
    <row r="363" ht="15.75" customHeight="1">
      <c r="A363" s="69"/>
      <c r="B363" s="104"/>
      <c r="C363" s="104"/>
      <c r="D363" s="104"/>
      <c r="E363" s="104"/>
      <c r="F363" s="104"/>
      <c r="G363" s="104"/>
      <c r="H363" s="87"/>
      <c r="I363" s="104"/>
      <c r="J363" s="112"/>
      <c r="K363" s="113"/>
      <c r="L363" s="113"/>
      <c r="M363" s="114"/>
      <c r="N363" s="113"/>
      <c r="O363" s="113"/>
      <c r="P363" s="113"/>
      <c r="Q363" s="113"/>
      <c r="R363" s="113"/>
      <c r="S363" s="113"/>
      <c r="T363" s="112"/>
      <c r="U363" s="112"/>
      <c r="V363" s="112"/>
      <c r="W363" s="112"/>
      <c r="X363" s="69"/>
    </row>
    <row r="364" ht="15.75" customHeight="1">
      <c r="A364" s="69"/>
      <c r="B364" s="104"/>
      <c r="C364" s="104"/>
      <c r="D364" s="104"/>
      <c r="E364" s="104"/>
      <c r="F364" s="104"/>
      <c r="G364" s="104"/>
      <c r="H364" s="87"/>
      <c r="I364" s="104"/>
      <c r="J364" s="112"/>
      <c r="K364" s="113"/>
      <c r="L364" s="113"/>
      <c r="M364" s="114"/>
      <c r="N364" s="113"/>
      <c r="O364" s="113"/>
      <c r="P364" s="113"/>
      <c r="Q364" s="113"/>
      <c r="R364" s="113"/>
      <c r="S364" s="113"/>
      <c r="T364" s="112"/>
      <c r="U364" s="112"/>
      <c r="V364" s="112"/>
      <c r="W364" s="112"/>
      <c r="X364" s="69"/>
    </row>
    <row r="365" ht="15.75" customHeight="1">
      <c r="A365" s="69"/>
      <c r="B365" s="104"/>
      <c r="C365" s="104"/>
      <c r="D365" s="104"/>
      <c r="E365" s="104"/>
      <c r="F365" s="104"/>
      <c r="G365" s="104"/>
      <c r="H365" s="87"/>
      <c r="I365" s="104"/>
      <c r="J365" s="112"/>
      <c r="K365" s="113"/>
      <c r="L365" s="113"/>
      <c r="M365" s="114"/>
      <c r="N365" s="113"/>
      <c r="O365" s="113"/>
      <c r="P365" s="113"/>
      <c r="Q365" s="113"/>
      <c r="R365" s="113"/>
      <c r="S365" s="113"/>
      <c r="T365" s="112"/>
      <c r="U365" s="112"/>
      <c r="V365" s="112"/>
      <c r="W365" s="112"/>
      <c r="X365" s="69"/>
    </row>
    <row r="366" ht="15.75" customHeight="1">
      <c r="A366" s="69"/>
      <c r="B366" s="104"/>
      <c r="C366" s="104"/>
      <c r="D366" s="104"/>
      <c r="E366" s="104"/>
      <c r="F366" s="104"/>
      <c r="G366" s="104"/>
      <c r="H366" s="87"/>
      <c r="I366" s="104"/>
      <c r="J366" s="112"/>
      <c r="K366" s="113"/>
      <c r="L366" s="113"/>
      <c r="M366" s="114"/>
      <c r="N366" s="113"/>
      <c r="O366" s="113"/>
      <c r="P366" s="113"/>
      <c r="Q366" s="113"/>
      <c r="R366" s="113"/>
      <c r="S366" s="113"/>
      <c r="T366" s="112"/>
      <c r="U366" s="112"/>
      <c r="V366" s="112"/>
      <c r="W366" s="112"/>
      <c r="X366" s="69"/>
    </row>
    <row r="367" ht="15.75" customHeight="1">
      <c r="A367" s="69"/>
      <c r="B367" s="104"/>
      <c r="C367" s="104"/>
      <c r="D367" s="104"/>
      <c r="E367" s="104"/>
      <c r="F367" s="104"/>
      <c r="G367" s="104"/>
      <c r="H367" s="87"/>
      <c r="I367" s="104"/>
      <c r="J367" s="112"/>
      <c r="K367" s="113"/>
      <c r="L367" s="113"/>
      <c r="M367" s="114"/>
      <c r="N367" s="113"/>
      <c r="O367" s="113"/>
      <c r="P367" s="113"/>
      <c r="Q367" s="113"/>
      <c r="R367" s="113"/>
      <c r="S367" s="113"/>
      <c r="T367" s="112"/>
      <c r="U367" s="112"/>
      <c r="V367" s="112"/>
      <c r="W367" s="112"/>
      <c r="X367" s="69"/>
    </row>
    <row r="368" ht="15.75" customHeight="1">
      <c r="A368" s="69"/>
      <c r="B368" s="104"/>
      <c r="C368" s="104"/>
      <c r="D368" s="104"/>
      <c r="E368" s="104"/>
      <c r="F368" s="104"/>
      <c r="G368" s="104"/>
      <c r="H368" s="87"/>
      <c r="I368" s="104"/>
      <c r="J368" s="112"/>
      <c r="K368" s="113"/>
      <c r="L368" s="113"/>
      <c r="M368" s="114"/>
      <c r="N368" s="113"/>
      <c r="O368" s="113"/>
      <c r="P368" s="113"/>
      <c r="Q368" s="113"/>
      <c r="R368" s="113"/>
      <c r="S368" s="113"/>
      <c r="T368" s="112"/>
      <c r="U368" s="112"/>
      <c r="V368" s="112"/>
      <c r="W368" s="112"/>
      <c r="X368" s="69"/>
    </row>
    <row r="369" ht="15.75" customHeight="1">
      <c r="A369" s="69"/>
      <c r="B369" s="104"/>
      <c r="C369" s="104"/>
      <c r="D369" s="104"/>
      <c r="E369" s="104"/>
      <c r="F369" s="104"/>
      <c r="G369" s="104"/>
      <c r="H369" s="87"/>
      <c r="I369" s="104"/>
      <c r="J369" s="112"/>
      <c r="K369" s="113"/>
      <c r="L369" s="113"/>
      <c r="M369" s="114"/>
      <c r="N369" s="113"/>
      <c r="O369" s="113"/>
      <c r="P369" s="113"/>
      <c r="Q369" s="113"/>
      <c r="R369" s="113"/>
      <c r="S369" s="113"/>
      <c r="T369" s="112"/>
      <c r="U369" s="112"/>
      <c r="V369" s="112"/>
      <c r="W369" s="112"/>
      <c r="X369" s="69"/>
    </row>
    <row r="370" ht="15.75" customHeight="1">
      <c r="A370" s="69"/>
      <c r="B370" s="104"/>
      <c r="C370" s="104"/>
      <c r="D370" s="104"/>
      <c r="E370" s="104"/>
      <c r="F370" s="104"/>
      <c r="G370" s="104"/>
      <c r="H370" s="87"/>
      <c r="I370" s="104"/>
      <c r="J370" s="112"/>
      <c r="K370" s="113"/>
      <c r="L370" s="113"/>
      <c r="M370" s="114"/>
      <c r="N370" s="113"/>
      <c r="O370" s="113"/>
      <c r="P370" s="113"/>
      <c r="Q370" s="113"/>
      <c r="R370" s="113"/>
      <c r="S370" s="113"/>
      <c r="T370" s="112"/>
      <c r="U370" s="112"/>
      <c r="V370" s="112"/>
      <c r="W370" s="112"/>
      <c r="X370" s="69"/>
    </row>
    <row r="371" ht="15.75" customHeight="1">
      <c r="A371" s="69"/>
      <c r="B371" s="104"/>
      <c r="C371" s="104"/>
      <c r="D371" s="104"/>
      <c r="E371" s="104"/>
      <c r="F371" s="104"/>
      <c r="G371" s="104"/>
      <c r="H371" s="87"/>
      <c r="I371" s="104"/>
      <c r="J371" s="112"/>
      <c r="K371" s="113"/>
      <c r="L371" s="113"/>
      <c r="M371" s="114"/>
      <c r="N371" s="113"/>
      <c r="O371" s="113"/>
      <c r="P371" s="113"/>
      <c r="Q371" s="113"/>
      <c r="R371" s="113"/>
      <c r="S371" s="113"/>
      <c r="T371" s="112"/>
      <c r="U371" s="112"/>
      <c r="V371" s="112"/>
      <c r="W371" s="112"/>
      <c r="X371" s="69"/>
    </row>
    <row r="372" ht="15.75" customHeight="1">
      <c r="A372" s="69"/>
      <c r="B372" s="104"/>
      <c r="C372" s="104"/>
      <c r="D372" s="104"/>
      <c r="E372" s="104"/>
      <c r="F372" s="104"/>
      <c r="G372" s="104"/>
      <c r="H372" s="87"/>
      <c r="I372" s="104"/>
      <c r="J372" s="112"/>
      <c r="K372" s="113"/>
      <c r="L372" s="113"/>
      <c r="M372" s="114"/>
      <c r="N372" s="113"/>
      <c r="O372" s="113"/>
      <c r="P372" s="113"/>
      <c r="Q372" s="113"/>
      <c r="R372" s="113"/>
      <c r="S372" s="113"/>
      <c r="T372" s="112"/>
      <c r="U372" s="112"/>
      <c r="V372" s="112"/>
      <c r="W372" s="112"/>
      <c r="X372" s="69"/>
    </row>
    <row r="373" ht="15.75" customHeight="1">
      <c r="A373" s="69"/>
      <c r="B373" s="104"/>
      <c r="C373" s="104"/>
      <c r="D373" s="104"/>
      <c r="E373" s="104"/>
      <c r="F373" s="104"/>
      <c r="G373" s="104"/>
      <c r="H373" s="87"/>
      <c r="I373" s="104"/>
      <c r="J373" s="112"/>
      <c r="K373" s="113"/>
      <c r="L373" s="113"/>
      <c r="M373" s="114"/>
      <c r="N373" s="113"/>
      <c r="O373" s="113"/>
      <c r="P373" s="113"/>
      <c r="Q373" s="113"/>
      <c r="R373" s="113"/>
      <c r="S373" s="113"/>
      <c r="T373" s="112"/>
      <c r="U373" s="112"/>
      <c r="V373" s="112"/>
      <c r="W373" s="112"/>
      <c r="X373" s="69"/>
    </row>
    <row r="374" ht="15.75" customHeight="1">
      <c r="A374" s="69"/>
      <c r="B374" s="104"/>
      <c r="C374" s="104"/>
      <c r="D374" s="104"/>
      <c r="E374" s="104"/>
      <c r="F374" s="104"/>
      <c r="G374" s="104"/>
      <c r="H374" s="87"/>
      <c r="I374" s="104"/>
      <c r="J374" s="112"/>
      <c r="K374" s="113"/>
      <c r="L374" s="113"/>
      <c r="M374" s="114"/>
      <c r="N374" s="113"/>
      <c r="O374" s="113"/>
      <c r="P374" s="113"/>
      <c r="Q374" s="113"/>
      <c r="R374" s="113"/>
      <c r="S374" s="113"/>
      <c r="T374" s="112"/>
      <c r="U374" s="112"/>
      <c r="V374" s="112"/>
      <c r="W374" s="112"/>
      <c r="X374" s="69"/>
    </row>
    <row r="375" ht="15.75" customHeight="1">
      <c r="A375" s="69"/>
      <c r="B375" s="104"/>
      <c r="C375" s="104"/>
      <c r="D375" s="104"/>
      <c r="E375" s="104"/>
      <c r="F375" s="104"/>
      <c r="G375" s="104"/>
      <c r="H375" s="87"/>
      <c r="I375" s="104"/>
      <c r="J375" s="112"/>
      <c r="K375" s="113"/>
      <c r="L375" s="113"/>
      <c r="M375" s="114"/>
      <c r="N375" s="113"/>
      <c r="O375" s="113"/>
      <c r="P375" s="113"/>
      <c r="Q375" s="113"/>
      <c r="R375" s="113"/>
      <c r="S375" s="113"/>
      <c r="T375" s="112"/>
      <c r="U375" s="112"/>
      <c r="V375" s="112"/>
      <c r="W375" s="112"/>
      <c r="X375" s="69"/>
    </row>
    <row r="376" ht="15.75" customHeight="1">
      <c r="A376" s="69"/>
      <c r="B376" s="104"/>
      <c r="C376" s="104"/>
      <c r="D376" s="104"/>
      <c r="E376" s="104"/>
      <c r="F376" s="104"/>
      <c r="G376" s="104"/>
      <c r="H376" s="87"/>
      <c r="I376" s="104"/>
      <c r="J376" s="112"/>
      <c r="K376" s="113"/>
      <c r="L376" s="113"/>
      <c r="M376" s="114"/>
      <c r="N376" s="113"/>
      <c r="O376" s="113"/>
      <c r="P376" s="113"/>
      <c r="Q376" s="113"/>
      <c r="R376" s="113"/>
      <c r="S376" s="113"/>
      <c r="T376" s="112"/>
      <c r="U376" s="112"/>
      <c r="V376" s="112"/>
      <c r="W376" s="112"/>
      <c r="X376" s="69"/>
    </row>
    <row r="377" ht="15.75" customHeight="1">
      <c r="A377" s="69"/>
      <c r="B377" s="104"/>
      <c r="C377" s="104"/>
      <c r="D377" s="104"/>
      <c r="E377" s="104"/>
      <c r="F377" s="104"/>
      <c r="G377" s="104"/>
      <c r="H377" s="87"/>
      <c r="I377" s="104"/>
      <c r="J377" s="112"/>
      <c r="K377" s="113"/>
      <c r="L377" s="113"/>
      <c r="M377" s="114"/>
      <c r="N377" s="113"/>
      <c r="O377" s="113"/>
      <c r="P377" s="113"/>
      <c r="Q377" s="113"/>
      <c r="R377" s="113"/>
      <c r="S377" s="113"/>
      <c r="T377" s="112"/>
      <c r="U377" s="112"/>
      <c r="V377" s="112"/>
      <c r="W377" s="112"/>
      <c r="X377" s="69"/>
    </row>
    <row r="378" ht="15.75" customHeight="1">
      <c r="A378" s="69"/>
      <c r="B378" s="104"/>
      <c r="C378" s="104"/>
      <c r="D378" s="104"/>
      <c r="E378" s="104"/>
      <c r="F378" s="104"/>
      <c r="G378" s="104"/>
      <c r="H378" s="87"/>
      <c r="I378" s="104"/>
      <c r="J378" s="112"/>
      <c r="K378" s="113"/>
      <c r="L378" s="113"/>
      <c r="M378" s="114"/>
      <c r="N378" s="113"/>
      <c r="O378" s="113"/>
      <c r="P378" s="113"/>
      <c r="Q378" s="113"/>
      <c r="R378" s="113"/>
      <c r="S378" s="113"/>
      <c r="T378" s="112"/>
      <c r="U378" s="112"/>
      <c r="V378" s="112"/>
      <c r="W378" s="112"/>
      <c r="X378" s="69"/>
    </row>
    <row r="379" ht="15.75" customHeight="1">
      <c r="A379" s="69"/>
      <c r="B379" s="104"/>
      <c r="C379" s="104"/>
      <c r="D379" s="104"/>
      <c r="E379" s="104"/>
      <c r="F379" s="104"/>
      <c r="G379" s="104"/>
      <c r="H379" s="87"/>
      <c r="I379" s="104"/>
      <c r="J379" s="112"/>
      <c r="K379" s="113"/>
      <c r="L379" s="113"/>
      <c r="M379" s="114"/>
      <c r="N379" s="113"/>
      <c r="O379" s="113"/>
      <c r="P379" s="113"/>
      <c r="Q379" s="113"/>
      <c r="R379" s="113"/>
      <c r="S379" s="113"/>
      <c r="T379" s="112"/>
      <c r="U379" s="112"/>
      <c r="V379" s="112"/>
      <c r="W379" s="112"/>
      <c r="X379" s="69"/>
    </row>
    <row r="380" ht="15.75" customHeight="1">
      <c r="A380" s="69"/>
      <c r="B380" s="104"/>
      <c r="C380" s="104"/>
      <c r="D380" s="104"/>
      <c r="E380" s="104"/>
      <c r="F380" s="104"/>
      <c r="G380" s="104"/>
      <c r="H380" s="87"/>
      <c r="I380" s="104"/>
      <c r="J380" s="112"/>
      <c r="K380" s="113"/>
      <c r="L380" s="113"/>
      <c r="M380" s="114"/>
      <c r="N380" s="113"/>
      <c r="O380" s="113"/>
      <c r="P380" s="113"/>
      <c r="Q380" s="113"/>
      <c r="R380" s="113"/>
      <c r="S380" s="113"/>
      <c r="T380" s="112"/>
      <c r="U380" s="112"/>
      <c r="V380" s="112"/>
      <c r="W380" s="112"/>
      <c r="X380" s="69"/>
    </row>
    <row r="381" ht="15.75" customHeight="1">
      <c r="A381" s="69"/>
      <c r="B381" s="104"/>
      <c r="C381" s="104"/>
      <c r="D381" s="104"/>
      <c r="E381" s="104"/>
      <c r="F381" s="104"/>
      <c r="G381" s="104"/>
      <c r="H381" s="87"/>
      <c r="I381" s="104"/>
      <c r="J381" s="112"/>
      <c r="K381" s="113"/>
      <c r="L381" s="113"/>
      <c r="M381" s="114"/>
      <c r="N381" s="113"/>
      <c r="O381" s="113"/>
      <c r="P381" s="113"/>
      <c r="Q381" s="113"/>
      <c r="R381" s="113"/>
      <c r="S381" s="113"/>
      <c r="T381" s="112"/>
      <c r="U381" s="112"/>
      <c r="V381" s="112"/>
      <c r="W381" s="112"/>
      <c r="X381" s="69"/>
    </row>
    <row r="382" ht="15.75" customHeight="1">
      <c r="A382" s="69"/>
      <c r="B382" s="104"/>
      <c r="C382" s="104"/>
      <c r="D382" s="104"/>
      <c r="E382" s="104"/>
      <c r="F382" s="104"/>
      <c r="G382" s="104"/>
      <c r="H382" s="87"/>
      <c r="I382" s="104"/>
      <c r="J382" s="112"/>
      <c r="K382" s="113"/>
      <c r="L382" s="113"/>
      <c r="M382" s="114"/>
      <c r="N382" s="113"/>
      <c r="O382" s="113"/>
      <c r="P382" s="113"/>
      <c r="Q382" s="113"/>
      <c r="R382" s="113"/>
      <c r="S382" s="113"/>
      <c r="T382" s="112"/>
      <c r="U382" s="112"/>
      <c r="V382" s="112"/>
      <c r="W382" s="112"/>
      <c r="X382" s="69"/>
    </row>
    <row r="383" ht="15.75" customHeight="1">
      <c r="A383" s="69"/>
      <c r="B383" s="104"/>
      <c r="C383" s="104"/>
      <c r="D383" s="104"/>
      <c r="E383" s="104"/>
      <c r="F383" s="104"/>
      <c r="G383" s="104"/>
      <c r="H383" s="87"/>
      <c r="I383" s="104"/>
      <c r="J383" s="112"/>
      <c r="K383" s="113"/>
      <c r="L383" s="113"/>
      <c r="M383" s="114"/>
      <c r="N383" s="113"/>
      <c r="O383" s="113"/>
      <c r="P383" s="113"/>
      <c r="Q383" s="113"/>
      <c r="R383" s="113"/>
      <c r="S383" s="113"/>
      <c r="T383" s="112"/>
      <c r="U383" s="112"/>
      <c r="V383" s="112"/>
      <c r="W383" s="112"/>
      <c r="X383" s="69"/>
    </row>
    <row r="384" ht="15.75" customHeight="1">
      <c r="A384" s="69"/>
      <c r="B384" s="104"/>
      <c r="C384" s="104"/>
      <c r="D384" s="104"/>
      <c r="E384" s="104"/>
      <c r="F384" s="104"/>
      <c r="G384" s="104"/>
      <c r="H384" s="87"/>
      <c r="I384" s="104"/>
      <c r="J384" s="112"/>
      <c r="K384" s="113"/>
      <c r="L384" s="113"/>
      <c r="M384" s="114"/>
      <c r="N384" s="113"/>
      <c r="O384" s="113"/>
      <c r="P384" s="113"/>
      <c r="Q384" s="113"/>
      <c r="R384" s="113"/>
      <c r="S384" s="113"/>
      <c r="T384" s="112"/>
      <c r="U384" s="112"/>
      <c r="V384" s="112"/>
      <c r="W384" s="112"/>
      <c r="X384" s="69"/>
    </row>
    <row r="385" ht="15.75" customHeight="1">
      <c r="A385" s="69"/>
      <c r="B385" s="104"/>
      <c r="C385" s="104"/>
      <c r="D385" s="104"/>
      <c r="E385" s="104"/>
      <c r="F385" s="104"/>
      <c r="G385" s="104"/>
      <c r="H385" s="87"/>
      <c r="I385" s="104"/>
      <c r="J385" s="112"/>
      <c r="K385" s="113"/>
      <c r="L385" s="113"/>
      <c r="M385" s="114"/>
      <c r="N385" s="113"/>
      <c r="O385" s="113"/>
      <c r="P385" s="113"/>
      <c r="Q385" s="113"/>
      <c r="R385" s="113"/>
      <c r="S385" s="113"/>
      <c r="T385" s="112"/>
      <c r="U385" s="112"/>
      <c r="V385" s="112"/>
      <c r="W385" s="112"/>
      <c r="X385" s="69"/>
    </row>
    <row r="386" ht="15.75" customHeight="1">
      <c r="A386" s="69"/>
      <c r="B386" s="104"/>
      <c r="C386" s="104"/>
      <c r="D386" s="104"/>
      <c r="E386" s="104"/>
      <c r="F386" s="104"/>
      <c r="G386" s="104"/>
      <c r="H386" s="87"/>
      <c r="I386" s="104"/>
      <c r="J386" s="112"/>
      <c r="K386" s="113"/>
      <c r="L386" s="113"/>
      <c r="M386" s="114"/>
      <c r="N386" s="113"/>
      <c r="O386" s="113"/>
      <c r="P386" s="113"/>
      <c r="Q386" s="113"/>
      <c r="R386" s="113"/>
      <c r="S386" s="113"/>
      <c r="T386" s="112"/>
      <c r="U386" s="112"/>
      <c r="V386" s="112"/>
      <c r="W386" s="112"/>
      <c r="X386" s="69"/>
    </row>
    <row r="387" ht="15.75" customHeight="1">
      <c r="A387" s="69"/>
      <c r="B387" s="104"/>
      <c r="C387" s="104"/>
      <c r="D387" s="104"/>
      <c r="E387" s="104"/>
      <c r="F387" s="104"/>
      <c r="G387" s="104"/>
      <c r="H387" s="87"/>
      <c r="I387" s="104"/>
      <c r="J387" s="112"/>
      <c r="K387" s="113"/>
      <c r="L387" s="113"/>
      <c r="M387" s="114"/>
      <c r="N387" s="113"/>
      <c r="O387" s="113"/>
      <c r="P387" s="113"/>
      <c r="Q387" s="113"/>
      <c r="R387" s="113"/>
      <c r="S387" s="113"/>
      <c r="T387" s="112"/>
      <c r="U387" s="112"/>
      <c r="V387" s="112"/>
      <c r="W387" s="112"/>
      <c r="X387" s="69"/>
    </row>
    <row r="388" ht="15.75" customHeight="1">
      <c r="A388" s="69"/>
      <c r="B388" s="104"/>
      <c r="C388" s="104"/>
      <c r="D388" s="104"/>
      <c r="E388" s="104"/>
      <c r="F388" s="104"/>
      <c r="G388" s="104"/>
      <c r="H388" s="87"/>
      <c r="I388" s="104"/>
      <c r="J388" s="112"/>
      <c r="K388" s="113"/>
      <c r="L388" s="113"/>
      <c r="M388" s="114"/>
      <c r="N388" s="113"/>
      <c r="O388" s="113"/>
      <c r="P388" s="113"/>
      <c r="Q388" s="113"/>
      <c r="R388" s="113"/>
      <c r="S388" s="113"/>
      <c r="T388" s="112"/>
      <c r="U388" s="112"/>
      <c r="V388" s="112"/>
      <c r="W388" s="112"/>
      <c r="X388" s="69"/>
    </row>
    <row r="389" ht="15.75" customHeight="1">
      <c r="A389" s="69"/>
      <c r="B389" s="104"/>
      <c r="C389" s="104"/>
      <c r="D389" s="104"/>
      <c r="E389" s="104"/>
      <c r="F389" s="104"/>
      <c r="G389" s="104"/>
      <c r="H389" s="87"/>
      <c r="I389" s="104"/>
      <c r="J389" s="112"/>
      <c r="K389" s="113"/>
      <c r="L389" s="113"/>
      <c r="M389" s="114"/>
      <c r="N389" s="113"/>
      <c r="O389" s="113"/>
      <c r="P389" s="113"/>
      <c r="Q389" s="113"/>
      <c r="R389" s="113"/>
      <c r="S389" s="113"/>
      <c r="T389" s="112"/>
      <c r="U389" s="112"/>
      <c r="V389" s="112"/>
      <c r="W389" s="112"/>
      <c r="X389" s="69"/>
    </row>
    <row r="390" ht="15.75" customHeight="1">
      <c r="A390" s="69"/>
      <c r="B390" s="104"/>
      <c r="C390" s="104"/>
      <c r="D390" s="104"/>
      <c r="E390" s="104"/>
      <c r="F390" s="104"/>
      <c r="G390" s="104"/>
      <c r="H390" s="87"/>
      <c r="I390" s="104"/>
      <c r="J390" s="112"/>
      <c r="K390" s="113"/>
      <c r="L390" s="113"/>
      <c r="M390" s="114"/>
      <c r="N390" s="113"/>
      <c r="O390" s="113"/>
      <c r="P390" s="113"/>
      <c r="Q390" s="113"/>
      <c r="R390" s="113"/>
      <c r="S390" s="113"/>
      <c r="T390" s="112"/>
      <c r="U390" s="112"/>
      <c r="V390" s="112"/>
      <c r="W390" s="112"/>
      <c r="X390" s="69"/>
    </row>
    <row r="391" ht="15.75" customHeight="1">
      <c r="A391" s="69"/>
      <c r="B391" s="104"/>
      <c r="C391" s="104"/>
      <c r="D391" s="104"/>
      <c r="E391" s="104"/>
      <c r="F391" s="104"/>
      <c r="G391" s="104"/>
      <c r="H391" s="87"/>
      <c r="I391" s="104"/>
      <c r="J391" s="112"/>
      <c r="K391" s="113"/>
      <c r="L391" s="113"/>
      <c r="M391" s="114"/>
      <c r="N391" s="113"/>
      <c r="O391" s="113"/>
      <c r="P391" s="113"/>
      <c r="Q391" s="113"/>
      <c r="R391" s="113"/>
      <c r="S391" s="113"/>
      <c r="T391" s="112"/>
      <c r="U391" s="112"/>
      <c r="V391" s="112"/>
      <c r="W391" s="112"/>
      <c r="X391" s="69"/>
    </row>
    <row r="392" ht="15.75" customHeight="1">
      <c r="A392" s="69"/>
      <c r="B392" s="104"/>
      <c r="C392" s="104"/>
      <c r="D392" s="104"/>
      <c r="E392" s="104"/>
      <c r="F392" s="104"/>
      <c r="G392" s="104"/>
      <c r="H392" s="87"/>
      <c r="I392" s="104"/>
      <c r="J392" s="112"/>
      <c r="K392" s="113"/>
      <c r="L392" s="113"/>
      <c r="M392" s="114"/>
      <c r="N392" s="113"/>
      <c r="O392" s="113"/>
      <c r="P392" s="113"/>
      <c r="Q392" s="113"/>
      <c r="R392" s="113"/>
      <c r="S392" s="113"/>
      <c r="T392" s="112"/>
      <c r="U392" s="112"/>
      <c r="V392" s="112"/>
      <c r="W392" s="112"/>
      <c r="X392" s="69"/>
    </row>
    <row r="393" ht="15.75" customHeight="1">
      <c r="A393" s="69"/>
      <c r="B393" s="104"/>
      <c r="C393" s="104"/>
      <c r="D393" s="104"/>
      <c r="E393" s="104"/>
      <c r="F393" s="104"/>
      <c r="G393" s="104"/>
      <c r="H393" s="87"/>
      <c r="I393" s="104"/>
      <c r="J393" s="112"/>
      <c r="K393" s="113"/>
      <c r="L393" s="113"/>
      <c r="M393" s="114"/>
      <c r="N393" s="113"/>
      <c r="O393" s="113"/>
      <c r="P393" s="113"/>
      <c r="Q393" s="113"/>
      <c r="R393" s="113"/>
      <c r="S393" s="113"/>
      <c r="T393" s="112"/>
      <c r="U393" s="112"/>
      <c r="V393" s="112"/>
      <c r="W393" s="112"/>
      <c r="X393" s="69"/>
    </row>
    <row r="394" ht="15.75" customHeight="1">
      <c r="A394" s="69"/>
      <c r="B394" s="104"/>
      <c r="C394" s="104"/>
      <c r="D394" s="104"/>
      <c r="E394" s="104"/>
      <c r="F394" s="104"/>
      <c r="G394" s="104"/>
      <c r="H394" s="87"/>
      <c r="I394" s="104"/>
      <c r="J394" s="112"/>
      <c r="K394" s="113"/>
      <c r="L394" s="113"/>
      <c r="M394" s="114"/>
      <c r="N394" s="113"/>
      <c r="O394" s="113"/>
      <c r="P394" s="113"/>
      <c r="Q394" s="113"/>
      <c r="R394" s="113"/>
      <c r="S394" s="113"/>
      <c r="T394" s="112"/>
      <c r="U394" s="112"/>
      <c r="V394" s="112"/>
      <c r="W394" s="112"/>
      <c r="X394" s="69"/>
    </row>
    <row r="395" ht="15.75" customHeight="1">
      <c r="A395" s="69"/>
      <c r="B395" s="104"/>
      <c r="C395" s="104"/>
      <c r="D395" s="104"/>
      <c r="E395" s="104"/>
      <c r="F395" s="104"/>
      <c r="G395" s="104"/>
      <c r="H395" s="87"/>
      <c r="I395" s="104"/>
      <c r="J395" s="112"/>
      <c r="K395" s="113"/>
      <c r="L395" s="113"/>
      <c r="M395" s="114"/>
      <c r="N395" s="113"/>
      <c r="O395" s="113"/>
      <c r="P395" s="113"/>
      <c r="Q395" s="113"/>
      <c r="R395" s="113"/>
      <c r="S395" s="113"/>
      <c r="T395" s="112"/>
      <c r="U395" s="112"/>
      <c r="V395" s="112"/>
      <c r="W395" s="112"/>
      <c r="X395" s="69"/>
    </row>
    <row r="396" ht="15.75" customHeight="1">
      <c r="A396" s="69"/>
      <c r="B396" s="104"/>
      <c r="C396" s="104"/>
      <c r="D396" s="104"/>
      <c r="E396" s="104"/>
      <c r="F396" s="104"/>
      <c r="G396" s="104"/>
      <c r="H396" s="87"/>
      <c r="I396" s="104"/>
      <c r="J396" s="112"/>
      <c r="K396" s="113"/>
      <c r="L396" s="113"/>
      <c r="M396" s="114"/>
      <c r="N396" s="113"/>
      <c r="O396" s="113"/>
      <c r="P396" s="113"/>
      <c r="Q396" s="113"/>
      <c r="R396" s="113"/>
      <c r="S396" s="113"/>
      <c r="T396" s="112"/>
      <c r="U396" s="112"/>
      <c r="V396" s="112"/>
      <c r="W396" s="112"/>
      <c r="X396" s="69"/>
    </row>
    <row r="397" ht="15.75" customHeight="1">
      <c r="A397" s="69"/>
      <c r="B397" s="104"/>
      <c r="C397" s="104"/>
      <c r="D397" s="104"/>
      <c r="E397" s="104"/>
      <c r="F397" s="104"/>
      <c r="G397" s="104"/>
      <c r="H397" s="87"/>
      <c r="I397" s="104"/>
      <c r="J397" s="112"/>
      <c r="K397" s="113"/>
      <c r="L397" s="113"/>
      <c r="M397" s="114"/>
      <c r="N397" s="113"/>
      <c r="O397" s="113"/>
      <c r="P397" s="113"/>
      <c r="Q397" s="113"/>
      <c r="R397" s="113"/>
      <c r="S397" s="113"/>
      <c r="T397" s="112"/>
      <c r="U397" s="112"/>
      <c r="V397" s="112"/>
      <c r="W397" s="112"/>
      <c r="X397" s="69"/>
    </row>
    <row r="398" ht="15.75" customHeight="1">
      <c r="A398" s="69"/>
      <c r="B398" s="104"/>
      <c r="C398" s="104"/>
      <c r="D398" s="104"/>
      <c r="E398" s="104"/>
      <c r="F398" s="104"/>
      <c r="G398" s="104"/>
      <c r="H398" s="87"/>
      <c r="I398" s="104"/>
      <c r="J398" s="112"/>
      <c r="K398" s="113"/>
      <c r="L398" s="113"/>
      <c r="M398" s="114"/>
      <c r="N398" s="113"/>
      <c r="O398" s="113"/>
      <c r="P398" s="113"/>
      <c r="Q398" s="113"/>
      <c r="R398" s="113"/>
      <c r="S398" s="113"/>
      <c r="T398" s="112"/>
      <c r="U398" s="112"/>
      <c r="V398" s="112"/>
      <c r="W398" s="112"/>
      <c r="X398" s="69"/>
    </row>
    <row r="399" ht="15.75" customHeight="1">
      <c r="A399" s="69"/>
      <c r="B399" s="104"/>
      <c r="C399" s="104"/>
      <c r="D399" s="104"/>
      <c r="E399" s="104"/>
      <c r="F399" s="104"/>
      <c r="G399" s="104"/>
      <c r="H399" s="87"/>
      <c r="I399" s="104"/>
      <c r="J399" s="112"/>
      <c r="K399" s="113"/>
      <c r="L399" s="113"/>
      <c r="M399" s="114"/>
      <c r="N399" s="113"/>
      <c r="O399" s="113"/>
      <c r="P399" s="113"/>
      <c r="Q399" s="113"/>
      <c r="R399" s="113"/>
      <c r="S399" s="113"/>
      <c r="T399" s="112"/>
      <c r="U399" s="112"/>
      <c r="V399" s="112"/>
      <c r="W399" s="112"/>
      <c r="X399" s="69"/>
    </row>
    <row r="400" ht="15.75" customHeight="1">
      <c r="A400" s="69"/>
      <c r="B400" s="104"/>
      <c r="C400" s="104"/>
      <c r="D400" s="104"/>
      <c r="E400" s="104"/>
      <c r="F400" s="104"/>
      <c r="G400" s="104"/>
      <c r="H400" s="87"/>
      <c r="I400" s="104"/>
      <c r="J400" s="112"/>
      <c r="K400" s="113"/>
      <c r="L400" s="113"/>
      <c r="M400" s="114"/>
      <c r="N400" s="113"/>
      <c r="O400" s="113"/>
      <c r="P400" s="113"/>
      <c r="Q400" s="113"/>
      <c r="R400" s="113"/>
      <c r="S400" s="113"/>
      <c r="T400" s="112"/>
      <c r="U400" s="112"/>
      <c r="V400" s="112"/>
      <c r="W400" s="112"/>
      <c r="X400" s="69"/>
    </row>
    <row r="401" ht="15.75" customHeight="1">
      <c r="A401" s="69"/>
      <c r="B401" s="104"/>
      <c r="C401" s="104"/>
      <c r="D401" s="104"/>
      <c r="E401" s="104"/>
      <c r="F401" s="104"/>
      <c r="G401" s="104"/>
      <c r="H401" s="87"/>
      <c r="I401" s="104"/>
      <c r="J401" s="112"/>
      <c r="K401" s="113"/>
      <c r="L401" s="113"/>
      <c r="M401" s="114"/>
      <c r="N401" s="113"/>
      <c r="O401" s="113"/>
      <c r="P401" s="113"/>
      <c r="Q401" s="113"/>
      <c r="R401" s="113"/>
      <c r="S401" s="113"/>
      <c r="T401" s="112"/>
      <c r="U401" s="112"/>
      <c r="V401" s="112"/>
      <c r="W401" s="112"/>
      <c r="X401" s="69"/>
    </row>
    <row r="402" ht="15.75" customHeight="1">
      <c r="A402" s="69"/>
      <c r="B402" s="104"/>
      <c r="C402" s="104"/>
      <c r="D402" s="104"/>
      <c r="E402" s="104"/>
      <c r="F402" s="104"/>
      <c r="G402" s="104"/>
      <c r="H402" s="87"/>
      <c r="I402" s="104"/>
      <c r="J402" s="112"/>
      <c r="K402" s="113"/>
      <c r="L402" s="113"/>
      <c r="M402" s="114"/>
      <c r="N402" s="113"/>
      <c r="O402" s="113"/>
      <c r="P402" s="113"/>
      <c r="Q402" s="113"/>
      <c r="R402" s="113"/>
      <c r="S402" s="113"/>
      <c r="T402" s="112"/>
      <c r="U402" s="112"/>
      <c r="V402" s="112"/>
      <c r="W402" s="112"/>
      <c r="X402" s="69"/>
    </row>
    <row r="403" ht="15.75" customHeight="1">
      <c r="A403" s="69"/>
      <c r="B403" s="104"/>
      <c r="C403" s="104"/>
      <c r="D403" s="104"/>
      <c r="E403" s="104"/>
      <c r="F403" s="104"/>
      <c r="G403" s="104"/>
      <c r="H403" s="87"/>
      <c r="I403" s="104"/>
      <c r="J403" s="112"/>
      <c r="K403" s="113"/>
      <c r="L403" s="113"/>
      <c r="M403" s="114"/>
      <c r="N403" s="113"/>
      <c r="O403" s="113"/>
      <c r="P403" s="113"/>
      <c r="Q403" s="113"/>
      <c r="R403" s="113"/>
      <c r="S403" s="113"/>
      <c r="T403" s="112"/>
      <c r="U403" s="112"/>
      <c r="V403" s="112"/>
      <c r="W403" s="112"/>
      <c r="X403" s="69"/>
    </row>
    <row r="404" ht="15.75" customHeight="1">
      <c r="A404" s="69"/>
      <c r="B404" s="104"/>
      <c r="C404" s="104"/>
      <c r="D404" s="104"/>
      <c r="E404" s="104"/>
      <c r="F404" s="104"/>
      <c r="G404" s="104"/>
      <c r="H404" s="87"/>
      <c r="I404" s="104"/>
      <c r="J404" s="112"/>
      <c r="K404" s="113"/>
      <c r="L404" s="113"/>
      <c r="M404" s="114"/>
      <c r="N404" s="113"/>
      <c r="O404" s="113"/>
      <c r="P404" s="113"/>
      <c r="Q404" s="113"/>
      <c r="R404" s="113"/>
      <c r="S404" s="113"/>
      <c r="T404" s="112"/>
      <c r="U404" s="112"/>
      <c r="V404" s="112"/>
      <c r="W404" s="112"/>
      <c r="X404" s="69"/>
    </row>
    <row r="405" ht="15.75" customHeight="1">
      <c r="A405" s="69"/>
      <c r="B405" s="104"/>
      <c r="C405" s="104"/>
      <c r="D405" s="104"/>
      <c r="E405" s="104"/>
      <c r="F405" s="104"/>
      <c r="G405" s="104"/>
      <c r="H405" s="87"/>
      <c r="I405" s="104"/>
      <c r="J405" s="112"/>
      <c r="K405" s="113"/>
      <c r="L405" s="113"/>
      <c r="M405" s="114"/>
      <c r="N405" s="113"/>
      <c r="O405" s="113"/>
      <c r="P405" s="113"/>
      <c r="Q405" s="113"/>
      <c r="R405" s="113"/>
      <c r="S405" s="113"/>
      <c r="T405" s="112"/>
      <c r="U405" s="112"/>
      <c r="V405" s="112"/>
      <c r="W405" s="112"/>
      <c r="X405" s="69"/>
    </row>
    <row r="406" ht="15.75" customHeight="1">
      <c r="A406" s="69"/>
      <c r="B406" s="104"/>
      <c r="C406" s="104"/>
      <c r="D406" s="104"/>
      <c r="E406" s="104"/>
      <c r="F406" s="104"/>
      <c r="G406" s="104"/>
      <c r="H406" s="87"/>
      <c r="I406" s="104"/>
      <c r="J406" s="112"/>
      <c r="K406" s="113"/>
      <c r="L406" s="113"/>
      <c r="M406" s="114"/>
      <c r="N406" s="113"/>
      <c r="O406" s="113"/>
      <c r="P406" s="113"/>
      <c r="Q406" s="113"/>
      <c r="R406" s="113"/>
      <c r="S406" s="113"/>
      <c r="T406" s="112"/>
      <c r="U406" s="112"/>
      <c r="V406" s="112"/>
      <c r="W406" s="112"/>
      <c r="X406" s="69"/>
    </row>
    <row r="407" ht="15.75" customHeight="1">
      <c r="A407" s="69"/>
      <c r="B407" s="104"/>
      <c r="C407" s="104"/>
      <c r="D407" s="104"/>
      <c r="E407" s="104"/>
      <c r="F407" s="104"/>
      <c r="G407" s="104"/>
      <c r="H407" s="87"/>
      <c r="I407" s="104"/>
      <c r="J407" s="112"/>
      <c r="K407" s="113"/>
      <c r="L407" s="113"/>
      <c r="M407" s="114"/>
      <c r="N407" s="113"/>
      <c r="O407" s="113"/>
      <c r="P407" s="113"/>
      <c r="Q407" s="113"/>
      <c r="R407" s="113"/>
      <c r="S407" s="113"/>
      <c r="T407" s="112"/>
      <c r="U407" s="112"/>
      <c r="V407" s="112"/>
      <c r="W407" s="112"/>
      <c r="X407" s="69"/>
    </row>
    <row r="408" ht="15.75" customHeight="1">
      <c r="A408" s="69"/>
      <c r="B408" s="104"/>
      <c r="C408" s="104"/>
      <c r="D408" s="104"/>
      <c r="E408" s="104"/>
      <c r="F408" s="104"/>
      <c r="G408" s="104"/>
      <c r="H408" s="87"/>
      <c r="I408" s="104"/>
      <c r="J408" s="112"/>
      <c r="K408" s="113"/>
      <c r="L408" s="113"/>
      <c r="M408" s="114"/>
      <c r="N408" s="113"/>
      <c r="O408" s="113"/>
      <c r="P408" s="113"/>
      <c r="Q408" s="113"/>
      <c r="R408" s="113"/>
      <c r="S408" s="113"/>
      <c r="T408" s="112"/>
      <c r="U408" s="112"/>
      <c r="V408" s="112"/>
      <c r="W408" s="112"/>
      <c r="X408" s="69"/>
    </row>
    <row r="409" ht="15.75" customHeight="1">
      <c r="A409" s="69"/>
      <c r="B409" s="104"/>
      <c r="C409" s="104"/>
      <c r="D409" s="104"/>
      <c r="E409" s="104"/>
      <c r="F409" s="104"/>
      <c r="G409" s="104"/>
      <c r="H409" s="87"/>
      <c r="I409" s="104"/>
      <c r="J409" s="112"/>
      <c r="K409" s="113"/>
      <c r="L409" s="113"/>
      <c r="M409" s="114"/>
      <c r="N409" s="113"/>
      <c r="O409" s="113"/>
      <c r="P409" s="113"/>
      <c r="Q409" s="113"/>
      <c r="R409" s="113"/>
      <c r="S409" s="113"/>
      <c r="T409" s="112"/>
      <c r="U409" s="112"/>
      <c r="V409" s="112"/>
      <c r="W409" s="112"/>
      <c r="X409" s="69"/>
    </row>
    <row r="410" ht="15.75" customHeight="1">
      <c r="A410" s="69"/>
      <c r="B410" s="104"/>
      <c r="C410" s="104"/>
      <c r="D410" s="104"/>
      <c r="E410" s="104"/>
      <c r="F410" s="104"/>
      <c r="G410" s="104"/>
      <c r="H410" s="87"/>
      <c r="I410" s="104"/>
      <c r="J410" s="112"/>
      <c r="K410" s="113"/>
      <c r="L410" s="113"/>
      <c r="M410" s="114"/>
      <c r="N410" s="113"/>
      <c r="O410" s="113"/>
      <c r="P410" s="113"/>
      <c r="Q410" s="113"/>
      <c r="R410" s="113"/>
      <c r="S410" s="113"/>
      <c r="T410" s="112"/>
      <c r="U410" s="112"/>
      <c r="V410" s="112"/>
      <c r="W410" s="112"/>
      <c r="X410" s="69"/>
    </row>
    <row r="411" ht="15.75" customHeight="1">
      <c r="A411" s="69"/>
      <c r="B411" s="104"/>
      <c r="C411" s="104"/>
      <c r="D411" s="104"/>
      <c r="E411" s="104"/>
      <c r="F411" s="104"/>
      <c r="G411" s="104"/>
      <c r="H411" s="87"/>
      <c r="I411" s="104"/>
      <c r="J411" s="112"/>
      <c r="K411" s="113"/>
      <c r="L411" s="113"/>
      <c r="M411" s="114"/>
      <c r="N411" s="113"/>
      <c r="O411" s="113"/>
      <c r="P411" s="113"/>
      <c r="Q411" s="113"/>
      <c r="R411" s="113"/>
      <c r="S411" s="113"/>
      <c r="T411" s="112"/>
      <c r="U411" s="112"/>
      <c r="V411" s="112"/>
      <c r="W411" s="112"/>
      <c r="X411" s="69"/>
    </row>
    <row r="412" ht="15.75" customHeight="1">
      <c r="A412" s="69"/>
      <c r="B412" s="104"/>
      <c r="C412" s="104"/>
      <c r="D412" s="104"/>
      <c r="E412" s="104"/>
      <c r="F412" s="104"/>
      <c r="G412" s="104"/>
      <c r="H412" s="87"/>
      <c r="I412" s="104"/>
      <c r="J412" s="112"/>
      <c r="K412" s="113"/>
      <c r="L412" s="113"/>
      <c r="M412" s="114"/>
      <c r="N412" s="113"/>
      <c r="O412" s="113"/>
      <c r="P412" s="113"/>
      <c r="Q412" s="113"/>
      <c r="R412" s="113"/>
      <c r="S412" s="113"/>
      <c r="T412" s="112"/>
      <c r="U412" s="112"/>
      <c r="V412" s="112"/>
      <c r="W412" s="112"/>
      <c r="X412" s="69"/>
    </row>
    <row r="413" ht="15.75" customHeight="1">
      <c r="A413" s="69"/>
      <c r="B413" s="104"/>
      <c r="C413" s="104"/>
      <c r="D413" s="104"/>
      <c r="E413" s="104"/>
      <c r="F413" s="104"/>
      <c r="G413" s="104"/>
      <c r="H413" s="87"/>
      <c r="I413" s="104"/>
      <c r="J413" s="112"/>
      <c r="K413" s="113"/>
      <c r="L413" s="113"/>
      <c r="M413" s="114"/>
      <c r="N413" s="113"/>
      <c r="O413" s="113"/>
      <c r="P413" s="113"/>
      <c r="Q413" s="113"/>
      <c r="R413" s="113"/>
      <c r="S413" s="113"/>
      <c r="T413" s="112"/>
      <c r="U413" s="112"/>
      <c r="V413" s="112"/>
      <c r="W413" s="112"/>
      <c r="X413" s="69"/>
    </row>
    <row r="414" ht="15.75" customHeight="1">
      <c r="A414" s="69"/>
      <c r="B414" s="104"/>
      <c r="C414" s="104"/>
      <c r="D414" s="104"/>
      <c r="E414" s="104"/>
      <c r="F414" s="104"/>
      <c r="G414" s="104"/>
      <c r="H414" s="87"/>
      <c r="I414" s="104"/>
      <c r="J414" s="112"/>
      <c r="K414" s="113"/>
      <c r="L414" s="113"/>
      <c r="M414" s="114"/>
      <c r="N414" s="113"/>
      <c r="O414" s="113"/>
      <c r="P414" s="113"/>
      <c r="Q414" s="113"/>
      <c r="R414" s="113"/>
      <c r="S414" s="113"/>
      <c r="T414" s="112"/>
      <c r="U414" s="112"/>
      <c r="V414" s="112"/>
      <c r="W414" s="112"/>
      <c r="X414" s="69"/>
    </row>
    <row r="415" ht="15.75" customHeight="1">
      <c r="A415" s="69"/>
      <c r="B415" s="104"/>
      <c r="C415" s="104"/>
      <c r="D415" s="104"/>
      <c r="E415" s="104"/>
      <c r="F415" s="104"/>
      <c r="G415" s="104"/>
      <c r="H415" s="87"/>
      <c r="I415" s="104"/>
      <c r="J415" s="112"/>
      <c r="K415" s="113"/>
      <c r="L415" s="113"/>
      <c r="M415" s="114"/>
      <c r="N415" s="113"/>
      <c r="O415" s="113"/>
      <c r="P415" s="113"/>
      <c r="Q415" s="113"/>
      <c r="R415" s="113"/>
      <c r="S415" s="113"/>
      <c r="T415" s="112"/>
      <c r="U415" s="112"/>
      <c r="V415" s="112"/>
      <c r="W415" s="112"/>
      <c r="X415" s="69"/>
    </row>
    <row r="416" ht="15.75" customHeight="1">
      <c r="A416" s="69"/>
      <c r="B416" s="104"/>
      <c r="C416" s="104"/>
      <c r="D416" s="104"/>
      <c r="E416" s="104"/>
      <c r="F416" s="104"/>
      <c r="G416" s="104"/>
      <c r="H416" s="87"/>
      <c r="I416" s="104"/>
      <c r="J416" s="112"/>
      <c r="K416" s="113"/>
      <c r="L416" s="113"/>
      <c r="M416" s="114"/>
      <c r="N416" s="113"/>
      <c r="O416" s="113"/>
      <c r="P416" s="113"/>
      <c r="Q416" s="113"/>
      <c r="R416" s="113"/>
      <c r="S416" s="113"/>
      <c r="T416" s="112"/>
      <c r="U416" s="112"/>
      <c r="V416" s="112"/>
      <c r="W416" s="112"/>
      <c r="X416" s="69"/>
    </row>
    <row r="417" ht="15.75" customHeight="1">
      <c r="A417" s="69"/>
      <c r="B417" s="104"/>
      <c r="C417" s="104"/>
      <c r="D417" s="104"/>
      <c r="E417" s="104"/>
      <c r="F417" s="104"/>
      <c r="G417" s="104"/>
      <c r="H417" s="87"/>
      <c r="I417" s="104"/>
      <c r="J417" s="112"/>
      <c r="K417" s="113"/>
      <c r="L417" s="113"/>
      <c r="M417" s="114"/>
      <c r="N417" s="113"/>
      <c r="O417" s="113"/>
      <c r="P417" s="113"/>
      <c r="Q417" s="113"/>
      <c r="R417" s="113"/>
      <c r="S417" s="113"/>
      <c r="T417" s="112"/>
      <c r="U417" s="112"/>
      <c r="V417" s="112"/>
      <c r="W417" s="112"/>
      <c r="X417" s="69"/>
    </row>
    <row r="418" ht="15.75" customHeight="1">
      <c r="A418" s="69"/>
      <c r="B418" s="104"/>
      <c r="C418" s="104"/>
      <c r="D418" s="104"/>
      <c r="E418" s="104"/>
      <c r="F418" s="104"/>
      <c r="G418" s="104"/>
      <c r="H418" s="87"/>
      <c r="I418" s="104"/>
      <c r="J418" s="112"/>
      <c r="K418" s="113"/>
      <c r="L418" s="113"/>
      <c r="M418" s="114"/>
      <c r="N418" s="113"/>
      <c r="O418" s="113"/>
      <c r="P418" s="113"/>
      <c r="Q418" s="113"/>
      <c r="R418" s="113"/>
      <c r="S418" s="113"/>
      <c r="T418" s="112"/>
      <c r="U418" s="112"/>
      <c r="V418" s="112"/>
      <c r="W418" s="112"/>
      <c r="X418" s="69"/>
    </row>
    <row r="419" ht="15.75" customHeight="1">
      <c r="A419" s="69"/>
      <c r="B419" s="104"/>
      <c r="C419" s="104"/>
      <c r="D419" s="104"/>
      <c r="E419" s="104"/>
      <c r="F419" s="104"/>
      <c r="G419" s="104"/>
      <c r="H419" s="87"/>
      <c r="I419" s="104"/>
      <c r="J419" s="112"/>
      <c r="K419" s="113"/>
      <c r="L419" s="113"/>
      <c r="M419" s="114"/>
      <c r="N419" s="113"/>
      <c r="O419" s="113"/>
      <c r="P419" s="113"/>
      <c r="Q419" s="113"/>
      <c r="R419" s="113"/>
      <c r="S419" s="113"/>
      <c r="T419" s="112"/>
      <c r="U419" s="112"/>
      <c r="V419" s="112"/>
      <c r="W419" s="112"/>
      <c r="X419" s="69"/>
    </row>
    <row r="420" ht="15.75" customHeight="1">
      <c r="A420" s="69"/>
      <c r="B420" s="104"/>
      <c r="C420" s="104"/>
      <c r="D420" s="104"/>
      <c r="E420" s="104"/>
      <c r="F420" s="104"/>
      <c r="G420" s="104"/>
      <c r="H420" s="87"/>
      <c r="I420" s="104"/>
      <c r="J420" s="112"/>
      <c r="K420" s="113"/>
      <c r="L420" s="113"/>
      <c r="M420" s="114"/>
      <c r="N420" s="113"/>
      <c r="O420" s="113"/>
      <c r="P420" s="113"/>
      <c r="Q420" s="113"/>
      <c r="R420" s="113"/>
      <c r="S420" s="113"/>
      <c r="T420" s="112"/>
      <c r="U420" s="112"/>
      <c r="V420" s="112"/>
      <c r="W420" s="112"/>
      <c r="X420" s="69"/>
    </row>
    <row r="421" ht="15.75" customHeight="1">
      <c r="A421" s="69"/>
      <c r="B421" s="104"/>
      <c r="C421" s="104"/>
      <c r="D421" s="104"/>
      <c r="E421" s="104"/>
      <c r="F421" s="104"/>
      <c r="G421" s="104"/>
      <c r="H421" s="87"/>
      <c r="I421" s="104"/>
      <c r="J421" s="112"/>
      <c r="K421" s="113"/>
      <c r="L421" s="113"/>
      <c r="M421" s="114"/>
      <c r="N421" s="113"/>
      <c r="O421" s="113"/>
      <c r="P421" s="113"/>
      <c r="Q421" s="113"/>
      <c r="R421" s="113"/>
      <c r="S421" s="113"/>
      <c r="T421" s="112"/>
      <c r="U421" s="112"/>
      <c r="V421" s="112"/>
      <c r="W421" s="112"/>
      <c r="X421" s="69"/>
    </row>
    <row r="422" ht="15.75" customHeight="1">
      <c r="A422" s="69"/>
      <c r="B422" s="104"/>
      <c r="C422" s="104"/>
      <c r="D422" s="104"/>
      <c r="E422" s="104"/>
      <c r="F422" s="104"/>
      <c r="G422" s="104"/>
      <c r="H422" s="87"/>
      <c r="I422" s="104"/>
      <c r="J422" s="112"/>
      <c r="K422" s="113"/>
      <c r="L422" s="113"/>
      <c r="M422" s="114"/>
      <c r="N422" s="113"/>
      <c r="O422" s="113"/>
      <c r="P422" s="113"/>
      <c r="Q422" s="113"/>
      <c r="R422" s="113"/>
      <c r="S422" s="113"/>
      <c r="T422" s="112"/>
      <c r="U422" s="112"/>
      <c r="V422" s="112"/>
      <c r="W422" s="112"/>
      <c r="X422" s="69"/>
    </row>
    <row r="423" ht="15.75" customHeight="1">
      <c r="A423" s="69"/>
      <c r="B423" s="104"/>
      <c r="C423" s="104"/>
      <c r="D423" s="104"/>
      <c r="E423" s="104"/>
      <c r="F423" s="104"/>
      <c r="G423" s="104"/>
      <c r="H423" s="87"/>
      <c r="I423" s="104"/>
      <c r="J423" s="112"/>
      <c r="K423" s="113"/>
      <c r="L423" s="113"/>
      <c r="M423" s="114"/>
      <c r="N423" s="113"/>
      <c r="O423" s="113"/>
      <c r="P423" s="113"/>
      <c r="Q423" s="113"/>
      <c r="R423" s="113"/>
      <c r="S423" s="113"/>
      <c r="T423" s="112"/>
      <c r="U423" s="112"/>
      <c r="V423" s="112"/>
      <c r="W423" s="112"/>
      <c r="X423" s="69"/>
    </row>
    <row r="424" ht="15.75" customHeight="1">
      <c r="A424" s="69"/>
      <c r="B424" s="104"/>
      <c r="C424" s="104"/>
      <c r="D424" s="104"/>
      <c r="E424" s="104"/>
      <c r="F424" s="104"/>
      <c r="G424" s="104"/>
      <c r="H424" s="87"/>
      <c r="I424" s="104"/>
      <c r="J424" s="112"/>
      <c r="K424" s="113"/>
      <c r="L424" s="113"/>
      <c r="M424" s="114"/>
      <c r="N424" s="113"/>
      <c r="O424" s="113"/>
      <c r="P424" s="113"/>
      <c r="Q424" s="113"/>
      <c r="R424" s="113"/>
      <c r="S424" s="113"/>
      <c r="T424" s="112"/>
      <c r="U424" s="112"/>
      <c r="V424" s="112"/>
      <c r="W424" s="112"/>
      <c r="X424" s="69"/>
    </row>
    <row r="425" ht="15.75" customHeight="1">
      <c r="A425" s="69"/>
      <c r="B425" s="104"/>
      <c r="C425" s="104"/>
      <c r="D425" s="104"/>
      <c r="E425" s="104"/>
      <c r="F425" s="104"/>
      <c r="G425" s="104"/>
      <c r="H425" s="87"/>
      <c r="I425" s="104"/>
      <c r="J425" s="112"/>
      <c r="K425" s="113"/>
      <c r="L425" s="113"/>
      <c r="M425" s="114"/>
      <c r="N425" s="113"/>
      <c r="O425" s="113"/>
      <c r="P425" s="113"/>
      <c r="Q425" s="113"/>
      <c r="R425" s="113"/>
      <c r="S425" s="113"/>
      <c r="T425" s="112"/>
      <c r="U425" s="112"/>
      <c r="V425" s="112"/>
      <c r="W425" s="112"/>
      <c r="X425" s="69"/>
    </row>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46">
    <mergeCell ref="E142:E143"/>
    <mergeCell ref="E144:E145"/>
    <mergeCell ref="C146:C147"/>
    <mergeCell ref="E146:E147"/>
    <mergeCell ref="F146:F147"/>
    <mergeCell ref="G146:G147"/>
    <mergeCell ref="J146:J147"/>
    <mergeCell ref="B146:B147"/>
    <mergeCell ref="B148:B149"/>
    <mergeCell ref="C148:C149"/>
    <mergeCell ref="E148:E149"/>
    <mergeCell ref="F148:F149"/>
    <mergeCell ref="G148:G149"/>
    <mergeCell ref="J148:J149"/>
    <mergeCell ref="E12:E13"/>
    <mergeCell ref="F12:F13"/>
    <mergeCell ref="B10:B11"/>
    <mergeCell ref="C10:C11"/>
    <mergeCell ref="D10:D11"/>
    <mergeCell ref="E10:E11"/>
    <mergeCell ref="F10:F11"/>
    <mergeCell ref="G10:G11"/>
    <mergeCell ref="G12:G13"/>
    <mergeCell ref="B12:B13"/>
    <mergeCell ref="C14:C15"/>
    <mergeCell ref="D14:D15"/>
    <mergeCell ref="E14:E15"/>
    <mergeCell ref="F14:F15"/>
    <mergeCell ref="G14:G15"/>
    <mergeCell ref="J14:J15"/>
    <mergeCell ref="B14:B15"/>
    <mergeCell ref="C16:C17"/>
    <mergeCell ref="D16:D17"/>
    <mergeCell ref="E16:E17"/>
    <mergeCell ref="F16:F17"/>
    <mergeCell ref="G16:G17"/>
    <mergeCell ref="J16:J17"/>
    <mergeCell ref="G20:G21"/>
    <mergeCell ref="J20:J21"/>
    <mergeCell ref="B16:B17"/>
    <mergeCell ref="B18:B19"/>
    <mergeCell ref="B20:B21"/>
    <mergeCell ref="C20:C21"/>
    <mergeCell ref="D20:D21"/>
    <mergeCell ref="E20:E21"/>
    <mergeCell ref="F20:F21"/>
    <mergeCell ref="E150:E151"/>
    <mergeCell ref="E152:E153"/>
    <mergeCell ref="J152:J153"/>
    <mergeCell ref="E168:E169"/>
    <mergeCell ref="E170:E171"/>
    <mergeCell ref="F170:F171"/>
    <mergeCell ref="G170:G171"/>
    <mergeCell ref="E166:E167"/>
    <mergeCell ref="F166:F167"/>
    <mergeCell ref="G166:G167"/>
    <mergeCell ref="J166:J167"/>
    <mergeCell ref="F168:F169"/>
    <mergeCell ref="G168:G169"/>
    <mergeCell ref="J168:J169"/>
    <mergeCell ref="J170:J171"/>
    <mergeCell ref="F152:F153"/>
    <mergeCell ref="G152:G153"/>
    <mergeCell ref="B150:B151"/>
    <mergeCell ref="C150:C151"/>
    <mergeCell ref="F150:F151"/>
    <mergeCell ref="G150:G151"/>
    <mergeCell ref="J150:J151"/>
    <mergeCell ref="B152:B153"/>
    <mergeCell ref="C152:C153"/>
    <mergeCell ref="F156:F157"/>
    <mergeCell ref="G156:G157"/>
    <mergeCell ref="F158:F159"/>
    <mergeCell ref="G158:G159"/>
    <mergeCell ref="J158:J159"/>
    <mergeCell ref="J160:J161"/>
    <mergeCell ref="B154:B155"/>
    <mergeCell ref="C154:C155"/>
    <mergeCell ref="F154:F155"/>
    <mergeCell ref="G154:G155"/>
    <mergeCell ref="J154:J155"/>
    <mergeCell ref="C156:C157"/>
    <mergeCell ref="J156:J157"/>
    <mergeCell ref="F162:F163"/>
    <mergeCell ref="G162:G163"/>
    <mergeCell ref="J162:J163"/>
    <mergeCell ref="B164:B165"/>
    <mergeCell ref="C164:C165"/>
    <mergeCell ref="E164:E165"/>
    <mergeCell ref="F164:F165"/>
    <mergeCell ref="G164:G165"/>
    <mergeCell ref="J164:J165"/>
    <mergeCell ref="E154:E155"/>
    <mergeCell ref="E156:E157"/>
    <mergeCell ref="E158:E159"/>
    <mergeCell ref="E160:E161"/>
    <mergeCell ref="F160:F161"/>
    <mergeCell ref="G160:G161"/>
    <mergeCell ref="E162:E163"/>
    <mergeCell ref="E118:E119"/>
    <mergeCell ref="E120:E121"/>
    <mergeCell ref="C122:C123"/>
    <mergeCell ref="E122:E123"/>
    <mergeCell ref="F122:F123"/>
    <mergeCell ref="G122:G123"/>
    <mergeCell ref="J122:J123"/>
    <mergeCell ref="B122:B123"/>
    <mergeCell ref="B124:B125"/>
    <mergeCell ref="C124:C125"/>
    <mergeCell ref="E124:E125"/>
    <mergeCell ref="F124:F125"/>
    <mergeCell ref="G124:G125"/>
    <mergeCell ref="J124:J125"/>
    <mergeCell ref="F128:F129"/>
    <mergeCell ref="G128:G129"/>
    <mergeCell ref="B126:B127"/>
    <mergeCell ref="C126:C127"/>
    <mergeCell ref="F126:F127"/>
    <mergeCell ref="G126:G127"/>
    <mergeCell ref="J126:J127"/>
    <mergeCell ref="B128:B129"/>
    <mergeCell ref="C128:C129"/>
    <mergeCell ref="J128:J129"/>
    <mergeCell ref="E126:E127"/>
    <mergeCell ref="E128:E129"/>
    <mergeCell ref="C130:C131"/>
    <mergeCell ref="E130:E131"/>
    <mergeCell ref="F130:F131"/>
    <mergeCell ref="G130:G131"/>
    <mergeCell ref="J130:J131"/>
    <mergeCell ref="B130:B131"/>
    <mergeCell ref="B132:B133"/>
    <mergeCell ref="C132:C133"/>
    <mergeCell ref="E132:E133"/>
    <mergeCell ref="F132:F133"/>
    <mergeCell ref="G132:G133"/>
    <mergeCell ref="J132:J133"/>
    <mergeCell ref="F136:F137"/>
    <mergeCell ref="G136:G137"/>
    <mergeCell ref="B134:B135"/>
    <mergeCell ref="C134:C135"/>
    <mergeCell ref="F134:F135"/>
    <mergeCell ref="G134:G135"/>
    <mergeCell ref="J134:J135"/>
    <mergeCell ref="B136:B137"/>
    <mergeCell ref="C136:C137"/>
    <mergeCell ref="J136:J137"/>
    <mergeCell ref="E134:E135"/>
    <mergeCell ref="E136:E137"/>
    <mergeCell ref="C138:C139"/>
    <mergeCell ref="E138:E139"/>
    <mergeCell ref="F138:F139"/>
    <mergeCell ref="G138:G139"/>
    <mergeCell ref="J138:J139"/>
    <mergeCell ref="B138:B139"/>
    <mergeCell ref="B140:B141"/>
    <mergeCell ref="C140:C141"/>
    <mergeCell ref="E140:E141"/>
    <mergeCell ref="F140:F141"/>
    <mergeCell ref="G140:G141"/>
    <mergeCell ref="J140:J141"/>
    <mergeCell ref="F144:F145"/>
    <mergeCell ref="G144:G145"/>
    <mergeCell ref="B142:B143"/>
    <mergeCell ref="C142:C143"/>
    <mergeCell ref="F142:F143"/>
    <mergeCell ref="G142:G143"/>
    <mergeCell ref="J142:J143"/>
    <mergeCell ref="B144:B145"/>
    <mergeCell ref="C144:C145"/>
    <mergeCell ref="J144:J145"/>
    <mergeCell ref="F182:F183"/>
    <mergeCell ref="G182:G183"/>
    <mergeCell ref="B180:B181"/>
    <mergeCell ref="C180:C181"/>
    <mergeCell ref="F180:F181"/>
    <mergeCell ref="G180:G181"/>
    <mergeCell ref="J180:J181"/>
    <mergeCell ref="B182:B183"/>
    <mergeCell ref="C182:C183"/>
    <mergeCell ref="J182:J183"/>
    <mergeCell ref="E204:E205"/>
    <mergeCell ref="E206:E207"/>
    <mergeCell ref="C208:C209"/>
    <mergeCell ref="E208:E209"/>
    <mergeCell ref="F208:F209"/>
    <mergeCell ref="G208:G209"/>
    <mergeCell ref="J208:J209"/>
    <mergeCell ref="B208:B209"/>
    <mergeCell ref="B210:B211"/>
    <mergeCell ref="C210:C211"/>
    <mergeCell ref="E210:E211"/>
    <mergeCell ref="F210:F211"/>
    <mergeCell ref="G210:G211"/>
    <mergeCell ref="J210:J211"/>
    <mergeCell ref="B156:B157"/>
    <mergeCell ref="B158:B159"/>
    <mergeCell ref="C158:C159"/>
    <mergeCell ref="B160:B161"/>
    <mergeCell ref="C160:C161"/>
    <mergeCell ref="B162:B163"/>
    <mergeCell ref="C162:C163"/>
    <mergeCell ref="C172:C173"/>
    <mergeCell ref="E172:E173"/>
    <mergeCell ref="F172:F173"/>
    <mergeCell ref="G172:G173"/>
    <mergeCell ref="J172:J173"/>
    <mergeCell ref="B174:B175"/>
    <mergeCell ref="C174:C175"/>
    <mergeCell ref="E174:E175"/>
    <mergeCell ref="F174:F175"/>
    <mergeCell ref="G174:G175"/>
    <mergeCell ref="J174:J175"/>
    <mergeCell ref="B176:B177"/>
    <mergeCell ref="C176:C177"/>
    <mergeCell ref="E176:E177"/>
    <mergeCell ref="F176:F177"/>
    <mergeCell ref="G176:G177"/>
    <mergeCell ref="J176:J177"/>
    <mergeCell ref="B178:B179"/>
    <mergeCell ref="C178:C179"/>
    <mergeCell ref="E178:E179"/>
    <mergeCell ref="F178:F179"/>
    <mergeCell ref="G178:G179"/>
    <mergeCell ref="J178:J179"/>
    <mergeCell ref="B166:B167"/>
    <mergeCell ref="C166:C167"/>
    <mergeCell ref="B168:B169"/>
    <mergeCell ref="C168:C169"/>
    <mergeCell ref="B170:B171"/>
    <mergeCell ref="C170:C171"/>
    <mergeCell ref="B172:B173"/>
    <mergeCell ref="E212:E213"/>
    <mergeCell ref="E214:E215"/>
    <mergeCell ref="J214:J215"/>
    <mergeCell ref="E180:E181"/>
    <mergeCell ref="E182:E183"/>
    <mergeCell ref="C184:C185"/>
    <mergeCell ref="E184:E185"/>
    <mergeCell ref="F184:F185"/>
    <mergeCell ref="G184:G185"/>
    <mergeCell ref="J184:J185"/>
    <mergeCell ref="B184:B185"/>
    <mergeCell ref="B186:B187"/>
    <mergeCell ref="C186:C187"/>
    <mergeCell ref="E186:E187"/>
    <mergeCell ref="F186:F187"/>
    <mergeCell ref="G186:G187"/>
    <mergeCell ref="J186:J187"/>
    <mergeCell ref="F190:F191"/>
    <mergeCell ref="G190:G191"/>
    <mergeCell ref="B188:B189"/>
    <mergeCell ref="C188:C189"/>
    <mergeCell ref="F188:F189"/>
    <mergeCell ref="G188:G189"/>
    <mergeCell ref="J188:J189"/>
    <mergeCell ref="B190:B191"/>
    <mergeCell ref="C190:C191"/>
    <mergeCell ref="J190:J191"/>
    <mergeCell ref="E188:E189"/>
    <mergeCell ref="E190:E191"/>
    <mergeCell ref="C192:C193"/>
    <mergeCell ref="E192:E193"/>
    <mergeCell ref="F192:F193"/>
    <mergeCell ref="G192:G193"/>
    <mergeCell ref="J192:J193"/>
    <mergeCell ref="B192:B193"/>
    <mergeCell ref="B194:B195"/>
    <mergeCell ref="C194:C195"/>
    <mergeCell ref="E194:E195"/>
    <mergeCell ref="F194:F195"/>
    <mergeCell ref="G194:G195"/>
    <mergeCell ref="J194:J195"/>
    <mergeCell ref="F198:F199"/>
    <mergeCell ref="G198:G199"/>
    <mergeCell ref="B196:B197"/>
    <mergeCell ref="C196:C197"/>
    <mergeCell ref="F196:F197"/>
    <mergeCell ref="G196:G197"/>
    <mergeCell ref="J196:J197"/>
    <mergeCell ref="B198:B199"/>
    <mergeCell ref="C198:C199"/>
    <mergeCell ref="J198:J199"/>
    <mergeCell ref="E196:E197"/>
    <mergeCell ref="E198:E199"/>
    <mergeCell ref="C200:C201"/>
    <mergeCell ref="E200:E201"/>
    <mergeCell ref="F200:F201"/>
    <mergeCell ref="G200:G201"/>
    <mergeCell ref="J200:J201"/>
    <mergeCell ref="B200:B201"/>
    <mergeCell ref="B202:B203"/>
    <mergeCell ref="C202:C203"/>
    <mergeCell ref="E202:E203"/>
    <mergeCell ref="F202:F203"/>
    <mergeCell ref="G202:G203"/>
    <mergeCell ref="J202:J203"/>
    <mergeCell ref="F206:F207"/>
    <mergeCell ref="G206:G207"/>
    <mergeCell ref="B204:B205"/>
    <mergeCell ref="C204:C205"/>
    <mergeCell ref="F204:F205"/>
    <mergeCell ref="G204:G205"/>
    <mergeCell ref="J204:J205"/>
    <mergeCell ref="B206:B207"/>
    <mergeCell ref="C206:C207"/>
    <mergeCell ref="J206:J207"/>
    <mergeCell ref="F214:F215"/>
    <mergeCell ref="G214:G215"/>
    <mergeCell ref="B212:B213"/>
    <mergeCell ref="C212:C213"/>
    <mergeCell ref="F212:F213"/>
    <mergeCell ref="G212:G213"/>
    <mergeCell ref="J212:J213"/>
    <mergeCell ref="B214:B215"/>
    <mergeCell ref="C214:C215"/>
    <mergeCell ref="F218:F219"/>
    <mergeCell ref="G218:G219"/>
    <mergeCell ref="F220:F221"/>
    <mergeCell ref="G220:G221"/>
    <mergeCell ref="J220:J221"/>
    <mergeCell ref="J222:J223"/>
    <mergeCell ref="B218:B219"/>
    <mergeCell ref="B220:B221"/>
    <mergeCell ref="C220:C221"/>
    <mergeCell ref="B222:B223"/>
    <mergeCell ref="C222:C223"/>
    <mergeCell ref="C224:C225"/>
    <mergeCell ref="B216:B217"/>
    <mergeCell ref="C216:C217"/>
    <mergeCell ref="F216:F217"/>
    <mergeCell ref="G216:G217"/>
    <mergeCell ref="J216:J217"/>
    <mergeCell ref="C218:C219"/>
    <mergeCell ref="J218:J219"/>
    <mergeCell ref="F224:F225"/>
    <mergeCell ref="G224:G225"/>
    <mergeCell ref="J224:J225"/>
    <mergeCell ref="E216:E217"/>
    <mergeCell ref="E218:E219"/>
    <mergeCell ref="E220:E221"/>
    <mergeCell ref="E222:E223"/>
    <mergeCell ref="F222:F223"/>
    <mergeCell ref="G222:G223"/>
    <mergeCell ref="E224:E225"/>
    <mergeCell ref="V214:V215"/>
    <mergeCell ref="W214:W215"/>
    <mergeCell ref="U210:U211"/>
    <mergeCell ref="V210:V211"/>
    <mergeCell ref="W210:W211"/>
    <mergeCell ref="U212:U213"/>
    <mergeCell ref="V212:V213"/>
    <mergeCell ref="W212:W213"/>
    <mergeCell ref="U214:U215"/>
    <mergeCell ref="V220:V221"/>
    <mergeCell ref="W220:W221"/>
    <mergeCell ref="U216:U217"/>
    <mergeCell ref="V216:V217"/>
    <mergeCell ref="W216:W217"/>
    <mergeCell ref="U218:U219"/>
    <mergeCell ref="V218:V219"/>
    <mergeCell ref="W218:W219"/>
    <mergeCell ref="U220:U221"/>
    <mergeCell ref="U4:U5"/>
    <mergeCell ref="V4:V5"/>
    <mergeCell ref="W4:W5"/>
    <mergeCell ref="U6:U7"/>
    <mergeCell ref="V6:V7"/>
    <mergeCell ref="W6:W7"/>
    <mergeCell ref="U8:U9"/>
    <mergeCell ref="V8:V9"/>
    <mergeCell ref="W8:W9"/>
    <mergeCell ref="W10:W11"/>
    <mergeCell ref="W12:W13"/>
    <mergeCell ref="U14:U15"/>
    <mergeCell ref="V14:V15"/>
    <mergeCell ref="W14:W15"/>
    <mergeCell ref="V22:V23"/>
    <mergeCell ref="W22:W23"/>
    <mergeCell ref="U16:U17"/>
    <mergeCell ref="V16:V17"/>
    <mergeCell ref="W16:W17"/>
    <mergeCell ref="U20:U21"/>
    <mergeCell ref="V20:V21"/>
    <mergeCell ref="W20:W21"/>
    <mergeCell ref="U22:U23"/>
    <mergeCell ref="V28:V29"/>
    <mergeCell ref="W28:W29"/>
    <mergeCell ref="U24:U25"/>
    <mergeCell ref="V24:V25"/>
    <mergeCell ref="W24:W25"/>
    <mergeCell ref="U26:U27"/>
    <mergeCell ref="V26:V27"/>
    <mergeCell ref="W26:W27"/>
    <mergeCell ref="U28:U29"/>
    <mergeCell ref="U222:U223"/>
    <mergeCell ref="V222:V223"/>
    <mergeCell ref="W222:W223"/>
    <mergeCell ref="U224:U225"/>
    <mergeCell ref="V224:V225"/>
    <mergeCell ref="W224:W225"/>
    <mergeCell ref="V172:V173"/>
    <mergeCell ref="W172:W173"/>
    <mergeCell ref="U168:U169"/>
    <mergeCell ref="V168:V169"/>
    <mergeCell ref="W168:W169"/>
    <mergeCell ref="U170:U171"/>
    <mergeCell ref="V170:V171"/>
    <mergeCell ref="W170:W171"/>
    <mergeCell ref="U172:U173"/>
    <mergeCell ref="V178:V179"/>
    <mergeCell ref="W178:W179"/>
    <mergeCell ref="U174:U175"/>
    <mergeCell ref="V174:V175"/>
    <mergeCell ref="W174:W175"/>
    <mergeCell ref="U176:U177"/>
    <mergeCell ref="V176:V177"/>
    <mergeCell ref="W176:W177"/>
    <mergeCell ref="U178:U179"/>
    <mergeCell ref="V184:V185"/>
    <mergeCell ref="W184:W185"/>
    <mergeCell ref="U180:U181"/>
    <mergeCell ref="V180:V181"/>
    <mergeCell ref="W180:W181"/>
    <mergeCell ref="U182:U183"/>
    <mergeCell ref="V182:V183"/>
    <mergeCell ref="W182:W183"/>
    <mergeCell ref="U184:U185"/>
    <mergeCell ref="V190:V191"/>
    <mergeCell ref="W190:W191"/>
    <mergeCell ref="U186:U187"/>
    <mergeCell ref="V186:V187"/>
    <mergeCell ref="W186:W187"/>
    <mergeCell ref="U188:U189"/>
    <mergeCell ref="V188:V189"/>
    <mergeCell ref="W188:W189"/>
    <mergeCell ref="U190:U191"/>
    <mergeCell ref="V196:V197"/>
    <mergeCell ref="W196:W197"/>
    <mergeCell ref="U192:U193"/>
    <mergeCell ref="V192:V193"/>
    <mergeCell ref="W192:W193"/>
    <mergeCell ref="U194:U195"/>
    <mergeCell ref="V194:V195"/>
    <mergeCell ref="W194:W195"/>
    <mergeCell ref="U196:U197"/>
    <mergeCell ref="V202:V203"/>
    <mergeCell ref="W202:W203"/>
    <mergeCell ref="U198:U199"/>
    <mergeCell ref="V198:V199"/>
    <mergeCell ref="W198:W199"/>
    <mergeCell ref="U200:U201"/>
    <mergeCell ref="V200:V201"/>
    <mergeCell ref="W200:W201"/>
    <mergeCell ref="U202:U203"/>
    <mergeCell ref="V208:V209"/>
    <mergeCell ref="W208:W209"/>
    <mergeCell ref="U204:U205"/>
    <mergeCell ref="V204:V205"/>
    <mergeCell ref="W204:W205"/>
    <mergeCell ref="U206:U207"/>
    <mergeCell ref="V206:V207"/>
    <mergeCell ref="W206:W207"/>
    <mergeCell ref="U208:U209"/>
    <mergeCell ref="J4:J5"/>
    <mergeCell ref="K4:K5"/>
    <mergeCell ref="J6:J7"/>
    <mergeCell ref="K6:K7"/>
    <mergeCell ref="J8:J9"/>
    <mergeCell ref="K8:K9"/>
    <mergeCell ref="J10:J11"/>
    <mergeCell ref="J12:J13"/>
    <mergeCell ref="L4:L5"/>
    <mergeCell ref="M4:M5"/>
    <mergeCell ref="L6:L7"/>
    <mergeCell ref="M6:M7"/>
    <mergeCell ref="L8:L9"/>
    <mergeCell ref="M8:M9"/>
    <mergeCell ref="J2:M2"/>
    <mergeCell ref="N2:R2"/>
    <mergeCell ref="S2:T2"/>
    <mergeCell ref="B4:B5"/>
    <mergeCell ref="C4:C5"/>
    <mergeCell ref="D4:D5"/>
    <mergeCell ref="E4:E5"/>
    <mergeCell ref="F4:F5"/>
    <mergeCell ref="G4:G5"/>
    <mergeCell ref="C6:C7"/>
    <mergeCell ref="D6:D7"/>
    <mergeCell ref="E6:E7"/>
    <mergeCell ref="F6:F7"/>
    <mergeCell ref="G6:G7"/>
    <mergeCell ref="B6:B7"/>
    <mergeCell ref="B8:B9"/>
    <mergeCell ref="C8:C9"/>
    <mergeCell ref="D8:D9"/>
    <mergeCell ref="E8:E9"/>
    <mergeCell ref="F8:F9"/>
    <mergeCell ref="G8:G9"/>
    <mergeCell ref="U10:U11"/>
    <mergeCell ref="V10:V11"/>
    <mergeCell ref="U12:U13"/>
    <mergeCell ref="V12:V13"/>
    <mergeCell ref="C12:C13"/>
    <mergeCell ref="D12:D13"/>
    <mergeCell ref="B22:B23"/>
    <mergeCell ref="C22:C23"/>
    <mergeCell ref="D22:D23"/>
    <mergeCell ref="E22:E23"/>
    <mergeCell ref="F22:F23"/>
    <mergeCell ref="G22:G23"/>
    <mergeCell ref="J22:J23"/>
    <mergeCell ref="B24:B25"/>
    <mergeCell ref="C24:C25"/>
    <mergeCell ref="D24:D25"/>
    <mergeCell ref="E24:E25"/>
    <mergeCell ref="F24:F25"/>
    <mergeCell ref="G24:G25"/>
    <mergeCell ref="J24:J25"/>
    <mergeCell ref="B26:B27"/>
    <mergeCell ref="C26:C27"/>
    <mergeCell ref="D26:D27"/>
    <mergeCell ref="E26:E27"/>
    <mergeCell ref="F26:F27"/>
    <mergeCell ref="G26:G27"/>
    <mergeCell ref="J26:J27"/>
    <mergeCell ref="B28:B29"/>
    <mergeCell ref="C28:C29"/>
    <mergeCell ref="D28:D29"/>
    <mergeCell ref="E28:E29"/>
    <mergeCell ref="F28:F29"/>
    <mergeCell ref="G28:G29"/>
    <mergeCell ref="J28:J29"/>
    <mergeCell ref="B30:B31"/>
    <mergeCell ref="C30:C31"/>
    <mergeCell ref="D30:D31"/>
    <mergeCell ref="E30:E31"/>
    <mergeCell ref="F30:F31"/>
    <mergeCell ref="G30:G31"/>
    <mergeCell ref="J30:J31"/>
    <mergeCell ref="B32:B33"/>
    <mergeCell ref="C32:C33"/>
    <mergeCell ref="D32:D33"/>
    <mergeCell ref="E32:E33"/>
    <mergeCell ref="F32:F33"/>
    <mergeCell ref="G32:G33"/>
    <mergeCell ref="J32:J33"/>
    <mergeCell ref="V34:V35"/>
    <mergeCell ref="W34:W35"/>
    <mergeCell ref="U30:U31"/>
    <mergeCell ref="V30:V31"/>
    <mergeCell ref="W30:W31"/>
    <mergeCell ref="U32:U33"/>
    <mergeCell ref="V32:V33"/>
    <mergeCell ref="W32:W33"/>
    <mergeCell ref="U34:U35"/>
    <mergeCell ref="B34:B35"/>
    <mergeCell ref="C34:C35"/>
    <mergeCell ref="D34:D35"/>
    <mergeCell ref="E34:E35"/>
    <mergeCell ref="F34:F35"/>
    <mergeCell ref="G34:G35"/>
    <mergeCell ref="J34:J35"/>
    <mergeCell ref="B36:B37"/>
    <mergeCell ref="C36:C37"/>
    <mergeCell ref="D36:D37"/>
    <mergeCell ref="E36:E37"/>
    <mergeCell ref="F36:F37"/>
    <mergeCell ref="G36:G37"/>
    <mergeCell ref="J36:J37"/>
    <mergeCell ref="V40:V41"/>
    <mergeCell ref="W40:W41"/>
    <mergeCell ref="U36:U37"/>
    <mergeCell ref="V36:V37"/>
    <mergeCell ref="W36:W37"/>
    <mergeCell ref="U38:U39"/>
    <mergeCell ref="V38:V39"/>
    <mergeCell ref="W38:W39"/>
    <mergeCell ref="U40:U41"/>
    <mergeCell ref="B38:B39"/>
    <mergeCell ref="C38:C39"/>
    <mergeCell ref="D38:D39"/>
    <mergeCell ref="E38:E39"/>
    <mergeCell ref="F38:F39"/>
    <mergeCell ref="G38:G39"/>
    <mergeCell ref="J38:J39"/>
    <mergeCell ref="B40:B41"/>
    <mergeCell ref="C40:C41"/>
    <mergeCell ref="D40:D41"/>
    <mergeCell ref="E40:E41"/>
    <mergeCell ref="F40:F41"/>
    <mergeCell ref="G40:G41"/>
    <mergeCell ref="J40:J41"/>
    <mergeCell ref="B42:B43"/>
    <mergeCell ref="C42:C43"/>
    <mergeCell ref="D42:D43"/>
    <mergeCell ref="E42:E43"/>
    <mergeCell ref="F42:F43"/>
    <mergeCell ref="G42:G43"/>
    <mergeCell ref="J42:J43"/>
    <mergeCell ref="B44:B45"/>
    <mergeCell ref="C44:C45"/>
    <mergeCell ref="D44:D45"/>
    <mergeCell ref="E44:E45"/>
    <mergeCell ref="F44:F45"/>
    <mergeCell ref="G44:G45"/>
    <mergeCell ref="J44:J45"/>
    <mergeCell ref="B46:B47"/>
    <mergeCell ref="C46:C47"/>
    <mergeCell ref="D46:D47"/>
    <mergeCell ref="E46:E47"/>
    <mergeCell ref="F46:F47"/>
    <mergeCell ref="G46:G47"/>
    <mergeCell ref="J46:J47"/>
    <mergeCell ref="B48:B49"/>
    <mergeCell ref="C48:C49"/>
    <mergeCell ref="D48:D49"/>
    <mergeCell ref="E48:E49"/>
    <mergeCell ref="F48:F49"/>
    <mergeCell ref="G48:G49"/>
    <mergeCell ref="J48:J49"/>
    <mergeCell ref="B50:B51"/>
    <mergeCell ref="C50:C51"/>
    <mergeCell ref="D50:D51"/>
    <mergeCell ref="E50:E51"/>
    <mergeCell ref="F50:F51"/>
    <mergeCell ref="G50:G51"/>
    <mergeCell ref="J50:J51"/>
    <mergeCell ref="B52:B53"/>
    <mergeCell ref="C52:C53"/>
    <mergeCell ref="D52:D53"/>
    <mergeCell ref="E52:E53"/>
    <mergeCell ref="F52:F53"/>
    <mergeCell ref="G52:G53"/>
    <mergeCell ref="J52:J53"/>
    <mergeCell ref="B54:B55"/>
    <mergeCell ref="C54:C55"/>
    <mergeCell ref="D54:D55"/>
    <mergeCell ref="E54:E55"/>
    <mergeCell ref="F54:F55"/>
    <mergeCell ref="G54:G55"/>
    <mergeCell ref="J54:J55"/>
    <mergeCell ref="B56:B57"/>
    <mergeCell ref="C56:C57"/>
    <mergeCell ref="D56:D57"/>
    <mergeCell ref="E56:E57"/>
    <mergeCell ref="F56:F57"/>
    <mergeCell ref="G56:G57"/>
    <mergeCell ref="J56:J57"/>
    <mergeCell ref="B58:B59"/>
    <mergeCell ref="C58:C59"/>
    <mergeCell ref="D58:D59"/>
    <mergeCell ref="E58:E59"/>
    <mergeCell ref="F58:F59"/>
    <mergeCell ref="G58:G59"/>
    <mergeCell ref="J58:J59"/>
    <mergeCell ref="B60:B61"/>
    <mergeCell ref="C60:C61"/>
    <mergeCell ref="D60:D61"/>
    <mergeCell ref="E60:E61"/>
    <mergeCell ref="F60:F61"/>
    <mergeCell ref="G60:G61"/>
    <mergeCell ref="J60:J61"/>
    <mergeCell ref="B62:B63"/>
    <mergeCell ref="C62:C63"/>
    <mergeCell ref="D62:D63"/>
    <mergeCell ref="E62:E63"/>
    <mergeCell ref="F62:F63"/>
    <mergeCell ref="G62:G63"/>
    <mergeCell ref="J62:J63"/>
    <mergeCell ref="B64:B65"/>
    <mergeCell ref="C64:C65"/>
    <mergeCell ref="D64:D65"/>
    <mergeCell ref="E64:E65"/>
    <mergeCell ref="F64:F65"/>
    <mergeCell ref="G64:G65"/>
    <mergeCell ref="J64:J65"/>
    <mergeCell ref="V46:V47"/>
    <mergeCell ref="W46:W47"/>
    <mergeCell ref="U42:U43"/>
    <mergeCell ref="V42:V43"/>
    <mergeCell ref="W42:W43"/>
    <mergeCell ref="U44:U45"/>
    <mergeCell ref="V44:V45"/>
    <mergeCell ref="W44:W45"/>
    <mergeCell ref="U46:U47"/>
    <mergeCell ref="V52:V53"/>
    <mergeCell ref="W52:W53"/>
    <mergeCell ref="U48:U49"/>
    <mergeCell ref="V48:V49"/>
    <mergeCell ref="W48:W49"/>
    <mergeCell ref="U50:U51"/>
    <mergeCell ref="V50:V51"/>
    <mergeCell ref="W50:W51"/>
    <mergeCell ref="U52:U53"/>
    <mergeCell ref="V58:V59"/>
    <mergeCell ref="W58:W59"/>
    <mergeCell ref="U54:U55"/>
    <mergeCell ref="V54:V55"/>
    <mergeCell ref="W54:W55"/>
    <mergeCell ref="U56:U57"/>
    <mergeCell ref="V56:V57"/>
    <mergeCell ref="W56:W57"/>
    <mergeCell ref="U58:U59"/>
    <mergeCell ref="V64:V65"/>
    <mergeCell ref="W64:W65"/>
    <mergeCell ref="U60:U61"/>
    <mergeCell ref="V60:V61"/>
    <mergeCell ref="W60:W61"/>
    <mergeCell ref="U62:U63"/>
    <mergeCell ref="V62:V63"/>
    <mergeCell ref="W62:W63"/>
    <mergeCell ref="U64:U65"/>
    <mergeCell ref="V70:V71"/>
    <mergeCell ref="W70:W71"/>
    <mergeCell ref="U66:U67"/>
    <mergeCell ref="V66:V67"/>
    <mergeCell ref="W66:W67"/>
    <mergeCell ref="U68:U69"/>
    <mergeCell ref="V68:V69"/>
    <mergeCell ref="W68:W69"/>
    <mergeCell ref="U70:U71"/>
    <mergeCell ref="V76:V77"/>
    <mergeCell ref="W76:W77"/>
    <mergeCell ref="U72:U73"/>
    <mergeCell ref="V72:V73"/>
    <mergeCell ref="W72:W73"/>
    <mergeCell ref="U74:U75"/>
    <mergeCell ref="V74:V75"/>
    <mergeCell ref="W74:W75"/>
    <mergeCell ref="U76:U77"/>
    <mergeCell ref="V82:V83"/>
    <mergeCell ref="W82:W83"/>
    <mergeCell ref="U78:U79"/>
    <mergeCell ref="V78:V79"/>
    <mergeCell ref="W78:W79"/>
    <mergeCell ref="U80:U81"/>
    <mergeCell ref="V80:V81"/>
    <mergeCell ref="W80:W81"/>
    <mergeCell ref="U82:U83"/>
    <mergeCell ref="B66:B67"/>
    <mergeCell ref="C66:C67"/>
    <mergeCell ref="D66:D67"/>
    <mergeCell ref="E66:E67"/>
    <mergeCell ref="F66:F67"/>
    <mergeCell ref="G66:G67"/>
    <mergeCell ref="J66:J67"/>
    <mergeCell ref="B68:B69"/>
    <mergeCell ref="C68:C69"/>
    <mergeCell ref="D68:D69"/>
    <mergeCell ref="E68:E69"/>
    <mergeCell ref="F68:F69"/>
    <mergeCell ref="G68:G69"/>
    <mergeCell ref="J68:J69"/>
    <mergeCell ref="B70:B71"/>
    <mergeCell ref="C70:C71"/>
    <mergeCell ref="D70:D71"/>
    <mergeCell ref="E70:E71"/>
    <mergeCell ref="F70:F71"/>
    <mergeCell ref="G70:G71"/>
    <mergeCell ref="J70:J71"/>
    <mergeCell ref="B72:B73"/>
    <mergeCell ref="C72:C73"/>
    <mergeCell ref="D72:D73"/>
    <mergeCell ref="E72:E73"/>
    <mergeCell ref="F72:F73"/>
    <mergeCell ref="G72:G73"/>
    <mergeCell ref="J72:J73"/>
    <mergeCell ref="B74:B75"/>
    <mergeCell ref="C74:C75"/>
    <mergeCell ref="D74:D75"/>
    <mergeCell ref="E74:E75"/>
    <mergeCell ref="F74:F75"/>
    <mergeCell ref="G74:G75"/>
    <mergeCell ref="J74:J75"/>
    <mergeCell ref="B76:B77"/>
    <mergeCell ref="C76:C77"/>
    <mergeCell ref="D76:D77"/>
    <mergeCell ref="E76:E77"/>
    <mergeCell ref="F76:F77"/>
    <mergeCell ref="G76:G77"/>
    <mergeCell ref="J76:J77"/>
    <mergeCell ref="B78:B79"/>
    <mergeCell ref="C78:C79"/>
    <mergeCell ref="D78:D79"/>
    <mergeCell ref="E78:E79"/>
    <mergeCell ref="F78:F79"/>
    <mergeCell ref="G78:G79"/>
    <mergeCell ref="J78:J79"/>
    <mergeCell ref="B80:B81"/>
    <mergeCell ref="C80:C81"/>
    <mergeCell ref="D80:D81"/>
    <mergeCell ref="E80:E81"/>
    <mergeCell ref="F80:F81"/>
    <mergeCell ref="G80:G81"/>
    <mergeCell ref="J80:J81"/>
    <mergeCell ref="B82:B83"/>
    <mergeCell ref="C82:C83"/>
    <mergeCell ref="D82:D83"/>
    <mergeCell ref="E82:E83"/>
    <mergeCell ref="F82:F83"/>
    <mergeCell ref="G82:G83"/>
    <mergeCell ref="J82:J83"/>
    <mergeCell ref="B84:B85"/>
    <mergeCell ref="C84:C85"/>
    <mergeCell ref="D84:D85"/>
    <mergeCell ref="E84:E85"/>
    <mergeCell ref="F84:F85"/>
    <mergeCell ref="G84:G85"/>
    <mergeCell ref="J84:J85"/>
    <mergeCell ref="B86:B87"/>
    <mergeCell ref="C86:C87"/>
    <mergeCell ref="D86:D87"/>
    <mergeCell ref="E86:E87"/>
    <mergeCell ref="F86:F87"/>
    <mergeCell ref="G86:G87"/>
    <mergeCell ref="J86:J87"/>
    <mergeCell ref="B88:B89"/>
    <mergeCell ref="C88:C89"/>
    <mergeCell ref="D88:D89"/>
    <mergeCell ref="E88:E89"/>
    <mergeCell ref="F88:F89"/>
    <mergeCell ref="G88:G89"/>
    <mergeCell ref="J88:J89"/>
    <mergeCell ref="B90:B91"/>
    <mergeCell ref="C90:C91"/>
    <mergeCell ref="D90:D91"/>
    <mergeCell ref="E90:E91"/>
    <mergeCell ref="F90:F91"/>
    <mergeCell ref="G90:G91"/>
    <mergeCell ref="J90:J91"/>
    <mergeCell ref="B92:B93"/>
    <mergeCell ref="C92:C93"/>
    <mergeCell ref="D92:D93"/>
    <mergeCell ref="E92:E93"/>
    <mergeCell ref="F92:F93"/>
    <mergeCell ref="G92:G93"/>
    <mergeCell ref="J92:J93"/>
    <mergeCell ref="F96:F97"/>
    <mergeCell ref="G96:G97"/>
    <mergeCell ref="B94:B95"/>
    <mergeCell ref="C94:C95"/>
    <mergeCell ref="F94:F95"/>
    <mergeCell ref="G94:G95"/>
    <mergeCell ref="J94:J95"/>
    <mergeCell ref="B96:B97"/>
    <mergeCell ref="C96:C97"/>
    <mergeCell ref="J96:J97"/>
    <mergeCell ref="E94:E95"/>
    <mergeCell ref="E96:E97"/>
    <mergeCell ref="C98:C99"/>
    <mergeCell ref="E98:E99"/>
    <mergeCell ref="F98:F99"/>
    <mergeCell ref="G98:G99"/>
    <mergeCell ref="J98:J99"/>
    <mergeCell ref="B98:B99"/>
    <mergeCell ref="B100:B101"/>
    <mergeCell ref="C100:C101"/>
    <mergeCell ref="E100:E101"/>
    <mergeCell ref="F100:F101"/>
    <mergeCell ref="G100:G101"/>
    <mergeCell ref="J100:J101"/>
    <mergeCell ref="F104:F105"/>
    <mergeCell ref="G104:G105"/>
    <mergeCell ref="B102:B103"/>
    <mergeCell ref="C102:C103"/>
    <mergeCell ref="F102:F103"/>
    <mergeCell ref="G102:G103"/>
    <mergeCell ref="J102:J103"/>
    <mergeCell ref="B104:B105"/>
    <mergeCell ref="C104:C105"/>
    <mergeCell ref="J104:J105"/>
    <mergeCell ref="E102:E103"/>
    <mergeCell ref="E104:E105"/>
    <mergeCell ref="C106:C107"/>
    <mergeCell ref="E106:E107"/>
    <mergeCell ref="F106:F107"/>
    <mergeCell ref="G106:G107"/>
    <mergeCell ref="J106:J107"/>
    <mergeCell ref="B106:B107"/>
    <mergeCell ref="B108:B109"/>
    <mergeCell ref="C108:C109"/>
    <mergeCell ref="E108:E109"/>
    <mergeCell ref="F108:F109"/>
    <mergeCell ref="G108:G109"/>
    <mergeCell ref="J108:J109"/>
    <mergeCell ref="F112:F113"/>
    <mergeCell ref="G112:G113"/>
    <mergeCell ref="B110:B111"/>
    <mergeCell ref="C110:C111"/>
    <mergeCell ref="F110:F111"/>
    <mergeCell ref="G110:G111"/>
    <mergeCell ref="J110:J111"/>
    <mergeCell ref="B112:B113"/>
    <mergeCell ref="C112:C113"/>
    <mergeCell ref="J112:J113"/>
    <mergeCell ref="E110:E111"/>
    <mergeCell ref="E112:E113"/>
    <mergeCell ref="C114:C115"/>
    <mergeCell ref="E114:E115"/>
    <mergeCell ref="F114:F115"/>
    <mergeCell ref="G114:G115"/>
    <mergeCell ref="J114:J115"/>
    <mergeCell ref="B114:B115"/>
    <mergeCell ref="B116:B117"/>
    <mergeCell ref="C116:C117"/>
    <mergeCell ref="E116:E117"/>
    <mergeCell ref="F116:F117"/>
    <mergeCell ref="G116:G117"/>
    <mergeCell ref="J116:J117"/>
    <mergeCell ref="F120:F121"/>
    <mergeCell ref="G120:G121"/>
    <mergeCell ref="B118:B119"/>
    <mergeCell ref="C118:C119"/>
    <mergeCell ref="F118:F119"/>
    <mergeCell ref="G118:G119"/>
    <mergeCell ref="J118:J119"/>
    <mergeCell ref="B120:B121"/>
    <mergeCell ref="C120:C121"/>
    <mergeCell ref="J120:J121"/>
    <mergeCell ref="V88:V89"/>
    <mergeCell ref="W88:W89"/>
    <mergeCell ref="U84:U85"/>
    <mergeCell ref="V84:V85"/>
    <mergeCell ref="W84:W85"/>
    <mergeCell ref="U86:U87"/>
    <mergeCell ref="V86:V87"/>
    <mergeCell ref="W86:W87"/>
    <mergeCell ref="U88:U89"/>
    <mergeCell ref="V94:V95"/>
    <mergeCell ref="W94:W95"/>
    <mergeCell ref="U90:U91"/>
    <mergeCell ref="V90:V91"/>
    <mergeCell ref="W90:W91"/>
    <mergeCell ref="U92:U93"/>
    <mergeCell ref="V92:V93"/>
    <mergeCell ref="W92:W93"/>
    <mergeCell ref="U94:U95"/>
    <mergeCell ref="V100:V101"/>
    <mergeCell ref="W100:W101"/>
    <mergeCell ref="U96:U97"/>
    <mergeCell ref="V96:V97"/>
    <mergeCell ref="W96:W97"/>
    <mergeCell ref="U98:U99"/>
    <mergeCell ref="V98:V99"/>
    <mergeCell ref="W98:W99"/>
    <mergeCell ref="U100:U101"/>
    <mergeCell ref="V106:V107"/>
    <mergeCell ref="W106:W107"/>
    <mergeCell ref="U102:U103"/>
    <mergeCell ref="V102:V103"/>
    <mergeCell ref="W102:W103"/>
    <mergeCell ref="U104:U105"/>
    <mergeCell ref="V104:V105"/>
    <mergeCell ref="W104:W105"/>
    <mergeCell ref="U106:U107"/>
    <mergeCell ref="V112:V113"/>
    <mergeCell ref="W112:W113"/>
    <mergeCell ref="U108:U109"/>
    <mergeCell ref="V108:V109"/>
    <mergeCell ref="W108:W109"/>
    <mergeCell ref="U110:U111"/>
    <mergeCell ref="V110:V111"/>
    <mergeCell ref="W110:W111"/>
    <mergeCell ref="U112:U113"/>
    <mergeCell ref="V118:V119"/>
    <mergeCell ref="W118:W119"/>
    <mergeCell ref="U114:U115"/>
    <mergeCell ref="V114:V115"/>
    <mergeCell ref="W114:W115"/>
    <mergeCell ref="U116:U117"/>
    <mergeCell ref="V116:V117"/>
    <mergeCell ref="W116:W117"/>
    <mergeCell ref="U118:U119"/>
    <mergeCell ref="V124:V125"/>
    <mergeCell ref="W124:W125"/>
    <mergeCell ref="U120:U121"/>
    <mergeCell ref="V120:V121"/>
    <mergeCell ref="W120:W121"/>
    <mergeCell ref="U122:U123"/>
    <mergeCell ref="V122:V123"/>
    <mergeCell ref="W122:W123"/>
    <mergeCell ref="U124:U125"/>
    <mergeCell ref="V130:V131"/>
    <mergeCell ref="W130:W131"/>
    <mergeCell ref="U126:U127"/>
    <mergeCell ref="V126:V127"/>
    <mergeCell ref="W126:W127"/>
    <mergeCell ref="U128:U129"/>
    <mergeCell ref="V128:V129"/>
    <mergeCell ref="W128:W129"/>
    <mergeCell ref="U130:U131"/>
    <mergeCell ref="V136:V137"/>
    <mergeCell ref="W136:W137"/>
    <mergeCell ref="U132:U133"/>
    <mergeCell ref="V132:V133"/>
    <mergeCell ref="W132:W133"/>
    <mergeCell ref="U134:U135"/>
    <mergeCell ref="V134:V135"/>
    <mergeCell ref="W134:W135"/>
    <mergeCell ref="U136:U137"/>
    <mergeCell ref="V142:V143"/>
    <mergeCell ref="W142:W143"/>
    <mergeCell ref="U138:U139"/>
    <mergeCell ref="V138:V139"/>
    <mergeCell ref="W138:W139"/>
    <mergeCell ref="U140:U141"/>
    <mergeCell ref="V140:V141"/>
    <mergeCell ref="W140:W141"/>
    <mergeCell ref="U142:U143"/>
    <mergeCell ref="V148:V149"/>
    <mergeCell ref="W148:W149"/>
    <mergeCell ref="U144:U145"/>
    <mergeCell ref="V144:V145"/>
    <mergeCell ref="W144:W145"/>
    <mergeCell ref="U146:U147"/>
    <mergeCell ref="V146:V147"/>
    <mergeCell ref="W146:W147"/>
    <mergeCell ref="U148:U149"/>
    <mergeCell ref="V154:V155"/>
    <mergeCell ref="W154:W155"/>
    <mergeCell ref="U150:U151"/>
    <mergeCell ref="V150:V151"/>
    <mergeCell ref="W150:W151"/>
    <mergeCell ref="U152:U153"/>
    <mergeCell ref="V152:V153"/>
    <mergeCell ref="W152:W153"/>
    <mergeCell ref="U154:U155"/>
    <mergeCell ref="V160:V161"/>
    <mergeCell ref="W160:W161"/>
    <mergeCell ref="U156:U157"/>
    <mergeCell ref="V156:V157"/>
    <mergeCell ref="W156:W157"/>
    <mergeCell ref="U158:U159"/>
    <mergeCell ref="V158:V159"/>
    <mergeCell ref="W158:W159"/>
    <mergeCell ref="U160:U161"/>
    <mergeCell ref="V166:V167"/>
    <mergeCell ref="W166:W167"/>
    <mergeCell ref="U162:U163"/>
    <mergeCell ref="V162:V163"/>
    <mergeCell ref="W162:W163"/>
    <mergeCell ref="U164:U165"/>
    <mergeCell ref="V164:V165"/>
    <mergeCell ref="W164:W165"/>
    <mergeCell ref="U166:U167"/>
  </mergeCells>
  <dataValidations>
    <dataValidation type="list" allowBlank="1" showErrorMessage="1" sqref="G4 G6 G8 G10 G12 G14 G16 G18: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G180 G182 G184 G186 G188 G190 G192 G194 G196 G198 G200 G202 G204 G206 G208 G210 G212 G214 G216 G218 G220 G222 G224">
      <formula1>"ATIVO,PAUSADO"</formula1>
    </dataValidation>
  </dataValidations>
  <hyperlinks>
    <hyperlink r:id="rId1" ref="I4"/>
    <hyperlink r:id="rId2" ref="I5"/>
    <hyperlink r:id="rId3" ref="I6"/>
    <hyperlink r:id="rId4" ref="I7"/>
    <hyperlink r:id="rId5" ref="I8"/>
    <hyperlink r:id="rId6" ref="I9"/>
  </hyperlinks>
  <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38"/>
    <col customWidth="1" min="2" max="2" width="9.38"/>
    <col customWidth="1" min="3" max="5" width="7.38"/>
    <col customWidth="1" min="6" max="6" width="6.13"/>
    <col customWidth="1" min="7" max="7" width="53.38"/>
    <col customWidth="1" min="8" max="8" width="55.75"/>
    <col customWidth="1" min="9" max="9" width="47.38"/>
    <col customWidth="1" min="10" max="10" width="3.38"/>
  </cols>
  <sheetData>
    <row r="1" ht="18.0" customHeight="1">
      <c r="A1" s="69"/>
      <c r="B1" s="73"/>
      <c r="C1" s="73"/>
      <c r="D1" s="73"/>
      <c r="E1" s="73"/>
      <c r="F1" s="74"/>
      <c r="G1" s="75"/>
      <c r="H1" s="75"/>
      <c r="I1" s="75"/>
      <c r="J1" s="69"/>
    </row>
    <row r="2" ht="15.75" customHeight="1">
      <c r="A2" s="115"/>
      <c r="B2" s="116" t="s">
        <v>31</v>
      </c>
      <c r="C2" s="116" t="s">
        <v>32</v>
      </c>
      <c r="D2" s="116" t="s">
        <v>160</v>
      </c>
      <c r="E2" s="116" t="s">
        <v>34</v>
      </c>
      <c r="F2" s="116"/>
      <c r="G2" s="116" t="s">
        <v>36</v>
      </c>
      <c r="H2" s="117" t="s">
        <v>161</v>
      </c>
      <c r="I2" s="117" t="s">
        <v>162</v>
      </c>
      <c r="J2" s="69"/>
    </row>
    <row r="3" ht="15.75" customHeight="1">
      <c r="A3" s="84"/>
      <c r="B3" s="86" t="s">
        <v>43</v>
      </c>
      <c r="C3" s="86">
        <f>'Ranking de URL'!D4</f>
        <v>8329</v>
      </c>
      <c r="D3" s="86" t="str">
        <f>'Ranking de URL'!E4</f>
        <v>BR</v>
      </c>
      <c r="E3" s="86" t="str">
        <f>'Ranking de URL'!F4</f>
        <v>PT</v>
      </c>
      <c r="F3" s="87" t="s">
        <v>47</v>
      </c>
      <c r="G3" s="88" t="str">
        <f>'Ranking de URL'!I4</f>
        <v>https://saudenamesa.online/lp-como-recuperar-senha-do-instagram/</v>
      </c>
      <c r="H3" s="89" t="str">
        <f>IFERROR(__xludf.DUMMYFUNCTION("IFERROR(CONCATENATE(""VALIDAÇÃO"", "" - "",D3,""/"",E3, "" | "", "" Art."",C3,"" | "",(REGEXEXTRACT(G3, ""/([^/]+)\/?$"") ),"" ""))"),"VALIDAÇÃO - BR/PT |  Art.8329 | lp-como-recuperar-senha-do-instagram ")</f>
        <v>VALIDAÇÃO - BR/PT |  Art.8329 | lp-como-recuperar-senha-do-instagram </v>
      </c>
      <c r="I3" s="89" t="str">
        <f>IFERROR(__xludf.DUMMYFUNCTION("IFERROR(CONCATENATE("" Art."",C3,"" | "",(REGEXEXTRACT(G3, ""/([^/]+)\/?$"") ),"" ""))")," Art.8329 | lp-como-recuperar-senha-do-instagram ")</f>
        <v> Art.8329 | lp-como-recuperar-senha-do-instagram </v>
      </c>
      <c r="J3" s="69"/>
    </row>
    <row r="4" ht="15.75" customHeight="1">
      <c r="A4" s="84"/>
      <c r="B4" s="96"/>
      <c r="C4" s="96"/>
      <c r="D4" s="96"/>
      <c r="E4" s="96"/>
      <c r="F4" s="97" t="s">
        <v>36</v>
      </c>
      <c r="G4" s="98" t="str">
        <f>'Ranking de URL'!I5</f>
        <v>https://saudenamesa.online/como-recuperar-senha-do-instagram/</v>
      </c>
      <c r="H4" s="96"/>
      <c r="I4" s="96"/>
      <c r="J4" s="69"/>
    </row>
    <row r="5" ht="15.75" customHeight="1">
      <c r="A5" s="84"/>
      <c r="B5" s="86" t="s">
        <v>50</v>
      </c>
      <c r="C5" s="86">
        <f>'Ranking de URL'!D6</f>
        <v>2569</v>
      </c>
      <c r="D5" s="86" t="str">
        <f>'Ranking de URL'!E6</f>
        <v>BR</v>
      </c>
      <c r="E5" s="86" t="str">
        <f>'Ranking de URL'!F6</f>
        <v>PT</v>
      </c>
      <c r="F5" s="87" t="s">
        <v>47</v>
      </c>
      <c r="G5" s="88" t="str">
        <f>'Ranking de URL'!I6</f>
        <v>https://saudenamesa.online/lp-como-recuperar-senha-do-instagram/</v>
      </c>
      <c r="H5" s="89" t="str">
        <f>IFERROR(__xludf.DUMMYFUNCTION("IFERROR(CONCATENATE(""VALIDAÇÃO"", "" - "",D5,""/"",E5, "" | "", "" Art."",C5,"" | "",(REGEXEXTRACT(G5, ""/([^/]+)\/?$"") ),"" ""))"),"VALIDAÇÃO - BR/PT |  Art.2569 | lp-como-recuperar-senha-do-instagram ")</f>
        <v>VALIDAÇÃO - BR/PT |  Art.2569 | lp-como-recuperar-senha-do-instagram </v>
      </c>
      <c r="I5" s="89" t="str">
        <f>IFERROR(__xludf.DUMMYFUNCTION("IFERROR(CONCATENATE("" Art."",C5,"" | "",(REGEXEXTRACT(G5, ""/([^/]+)\/?$"") ),"" ""))")," Art.2569 | lp-como-recuperar-senha-do-instagram ")</f>
        <v> Art.2569 | lp-como-recuperar-senha-do-instagram </v>
      </c>
      <c r="J5" s="69"/>
    </row>
    <row r="6" ht="15.75" customHeight="1">
      <c r="A6" s="84"/>
      <c r="B6" s="96"/>
      <c r="C6" s="96"/>
      <c r="D6" s="96"/>
      <c r="E6" s="96"/>
      <c r="F6" s="97" t="s">
        <v>36</v>
      </c>
      <c r="G6" s="98" t="str">
        <f>'Ranking de URL'!I7</f>
        <v>https://saudenamesa.online/como-recuperar-senha-do-instagram/</v>
      </c>
      <c r="H6" s="96"/>
      <c r="I6" s="96"/>
      <c r="J6" s="69"/>
    </row>
    <row r="7" ht="15.75" customHeight="1">
      <c r="A7" s="84"/>
      <c r="B7" s="86" t="s">
        <v>51</v>
      </c>
      <c r="C7" s="86">
        <f>'Ranking de URL'!D8</f>
        <v>2570</v>
      </c>
      <c r="D7" s="86" t="str">
        <f>'Ranking de URL'!E8</f>
        <v>BR</v>
      </c>
      <c r="E7" s="86" t="str">
        <f>'Ranking de URL'!F8</f>
        <v>PT</v>
      </c>
      <c r="F7" s="87" t="s">
        <v>47</v>
      </c>
      <c r="G7" s="88" t="str">
        <f>'Ranking de URL'!I8</f>
        <v>https://saudenamesa.online/lp-como-recuperar-senha-do-instagram/</v>
      </c>
      <c r="H7" s="89" t="str">
        <f>IFERROR(__xludf.DUMMYFUNCTION("IFERROR(CONCATENATE(""VALIDAÇÃO"", "" - "",D7,""/"",E7, "" | "", "" Art."",C7,"" | "",(REGEXEXTRACT(G7, ""/([^/]+)\/?$"") ),"" ""))"),"VALIDAÇÃO - BR/PT |  Art.2570 | lp-como-recuperar-senha-do-instagram ")</f>
        <v>VALIDAÇÃO - BR/PT |  Art.2570 | lp-como-recuperar-senha-do-instagram </v>
      </c>
      <c r="I7" s="89" t="str">
        <f>IFERROR(__xludf.DUMMYFUNCTION("IFERROR(CONCATENATE("" Art."",C7,"" | "",(REGEXEXTRACT(G7, ""/([^/]+)\/?$"") ),"" ""))")," Art.2570 | lp-como-recuperar-senha-do-instagram ")</f>
        <v> Art.2570 | lp-como-recuperar-senha-do-instagram </v>
      </c>
      <c r="J7" s="69"/>
    </row>
    <row r="8" ht="15.75" customHeight="1">
      <c r="A8" s="84"/>
      <c r="B8" s="96"/>
      <c r="C8" s="96"/>
      <c r="D8" s="96"/>
      <c r="E8" s="96"/>
      <c r="F8" s="97" t="s">
        <v>36</v>
      </c>
      <c r="G8" s="98" t="str">
        <f>'Ranking de URL'!I9</f>
        <v>https://saudenamesa.online/como-recuperar-senha-do-instagram/</v>
      </c>
      <c r="H8" s="96"/>
      <c r="I8" s="96"/>
      <c r="J8" s="69"/>
    </row>
    <row r="9" ht="15.75" customHeight="1">
      <c r="A9" s="84"/>
      <c r="B9" s="86" t="s">
        <v>53</v>
      </c>
      <c r="C9" s="86" t="str">
        <f>'Ranking de URL'!D10</f>
        <v/>
      </c>
      <c r="D9" s="86" t="str">
        <f>'Ranking de URL'!E10</f>
        <v/>
      </c>
      <c r="E9" s="86" t="str">
        <f>'Ranking de URL'!F10</f>
        <v/>
      </c>
      <c r="F9" s="87" t="s">
        <v>47</v>
      </c>
      <c r="G9" s="104" t="str">
        <f>'Ranking de URL'!I10</f>
        <v/>
      </c>
      <c r="H9" s="89" t="str">
        <f>IFERROR(__xludf.DUMMYFUNCTION("IFERROR(CONCATENATE(""VALIDAÇÃO"", "" - "",D9,""/"",E9, "" | "", "" Art."",C9,"" | "",(REGEXEXTRACT(G9, ""/([^/]+)\/?$"") ),"" ""))"),"")</f>
        <v/>
      </c>
      <c r="I9" s="89" t="str">
        <f>IFERROR(__xludf.DUMMYFUNCTION("IFERROR(CONCATENATE("" Art."",C9,"" | "",(REGEXEXTRACT(G9, ""/([^/]+)\/?$"") ),"" ""))"),"")</f>
        <v/>
      </c>
      <c r="J9" s="69"/>
    </row>
    <row r="10" ht="15.75" customHeight="1">
      <c r="A10" s="84"/>
      <c r="B10" s="96"/>
      <c r="C10" s="96"/>
      <c r="D10" s="96"/>
      <c r="E10" s="96"/>
      <c r="F10" s="97" t="s">
        <v>36</v>
      </c>
      <c r="G10" s="105" t="str">
        <f>'Ranking de URL'!I11</f>
        <v/>
      </c>
      <c r="H10" s="96"/>
      <c r="I10" s="96"/>
      <c r="J10" s="69"/>
    </row>
    <row r="11" ht="15.75" customHeight="1">
      <c r="A11" s="84"/>
      <c r="B11" s="86" t="s">
        <v>54</v>
      </c>
      <c r="C11" s="86" t="str">
        <f>'Ranking de URL'!D12</f>
        <v/>
      </c>
      <c r="D11" s="86" t="str">
        <f>'Ranking de URL'!E12</f>
        <v/>
      </c>
      <c r="E11" s="86" t="str">
        <f>'Ranking de URL'!F12</f>
        <v/>
      </c>
      <c r="F11" s="87" t="s">
        <v>47</v>
      </c>
      <c r="G11" s="104" t="str">
        <f>'Ranking de URL'!I12</f>
        <v/>
      </c>
      <c r="H11" s="89" t="str">
        <f>IFERROR(__xludf.DUMMYFUNCTION("IFERROR(CONCATENATE(""VALIDAÇÃO"", "" - "",D11,""/"",E11, "" | "", "" Art."",C11,"" | "",(REGEXEXTRACT(G11, ""/([^/]+)\/?$"") ),"" ""))"),"")</f>
        <v/>
      </c>
      <c r="I11" s="89" t="str">
        <f>IFERROR(__xludf.DUMMYFUNCTION("IFERROR(CONCATENATE("" Art."",C11,"" | "",(REGEXEXTRACT(G11, ""/([^/]+)\/?$"") ),"" ""))"),"")</f>
        <v/>
      </c>
      <c r="J11" s="69"/>
    </row>
    <row r="12" ht="15.75" customHeight="1">
      <c r="A12" s="84"/>
      <c r="B12" s="96"/>
      <c r="C12" s="96"/>
      <c r="D12" s="96"/>
      <c r="E12" s="96"/>
      <c r="F12" s="97" t="s">
        <v>36</v>
      </c>
      <c r="G12" s="105" t="str">
        <f>'Ranking de URL'!I13</f>
        <v/>
      </c>
      <c r="H12" s="96"/>
      <c r="I12" s="96"/>
      <c r="J12" s="69"/>
    </row>
    <row r="13" ht="15.75" customHeight="1">
      <c r="A13" s="84"/>
      <c r="B13" s="86" t="s">
        <v>55</v>
      </c>
      <c r="C13" s="86" t="str">
        <f>'Ranking de URL'!D14</f>
        <v/>
      </c>
      <c r="D13" s="86" t="str">
        <f>'Ranking de URL'!E14</f>
        <v/>
      </c>
      <c r="E13" s="86" t="str">
        <f>'Ranking de URL'!F14</f>
        <v/>
      </c>
      <c r="F13" s="87" t="s">
        <v>47</v>
      </c>
      <c r="G13" s="104" t="str">
        <f>'Ranking de URL'!I14</f>
        <v/>
      </c>
      <c r="H13" s="89" t="str">
        <f>IFERROR(__xludf.DUMMYFUNCTION("IFERROR(CONCATENATE(""VALIDAÇÃO"", "" - "",D13,""/"",E13, "" | "", "" Art."",C13,"" | "",(REGEXEXTRACT(G13, ""/([^/]+)\/?$"") ),"" ""))"),"")</f>
        <v/>
      </c>
      <c r="I13" s="89" t="str">
        <f>IFERROR(__xludf.DUMMYFUNCTION("IFERROR(CONCATENATE("" Art."",C13,"" | "",(REGEXEXTRACT(G13, ""/([^/]+)\/?$"") ),"" ""))"),"")</f>
        <v/>
      </c>
      <c r="J13" s="69"/>
    </row>
    <row r="14" ht="15.75" customHeight="1">
      <c r="A14" s="84"/>
      <c r="B14" s="96"/>
      <c r="C14" s="96"/>
      <c r="D14" s="96"/>
      <c r="E14" s="96"/>
      <c r="F14" s="97" t="s">
        <v>36</v>
      </c>
      <c r="G14" s="105" t="str">
        <f>'Ranking de URL'!I15</f>
        <v/>
      </c>
      <c r="H14" s="96"/>
      <c r="I14" s="96"/>
      <c r="J14" s="69"/>
    </row>
    <row r="15" ht="15.75" customHeight="1">
      <c r="A15" s="84"/>
      <c r="B15" s="86" t="s">
        <v>56</v>
      </c>
      <c r="C15" s="86" t="str">
        <f>'Ranking de URL'!D16</f>
        <v/>
      </c>
      <c r="D15" s="86" t="str">
        <f>'Ranking de URL'!E16</f>
        <v/>
      </c>
      <c r="E15" s="86" t="str">
        <f>'Ranking de URL'!F16</f>
        <v/>
      </c>
      <c r="F15" s="87" t="s">
        <v>47</v>
      </c>
      <c r="G15" s="104" t="str">
        <f>'Ranking de URL'!I16</f>
        <v/>
      </c>
      <c r="H15" s="89" t="str">
        <f>IFERROR(__xludf.DUMMYFUNCTION("IFERROR(CONCATENATE(""VALIDAÇÃO"", "" - "",D15,""/"",E15, "" | "", "" Art."",C15,"" | "",(REGEXEXTRACT(G15, ""/([^/]+)\/?$"") ),"" ""))"),"")</f>
        <v/>
      </c>
      <c r="I15" s="89" t="str">
        <f>IFERROR(__xludf.DUMMYFUNCTION("IFERROR(CONCATENATE("" Art."",C15,"" | "",(REGEXEXTRACT(G15, ""/([^/]+)\/?$"") ),"" ""))"),"")</f>
        <v/>
      </c>
      <c r="J15" s="69"/>
    </row>
    <row r="16" ht="15.75" customHeight="1">
      <c r="A16" s="84"/>
      <c r="B16" s="96"/>
      <c r="C16" s="96"/>
      <c r="D16" s="96"/>
      <c r="E16" s="96"/>
      <c r="F16" s="97" t="s">
        <v>36</v>
      </c>
      <c r="G16" s="105" t="str">
        <f>'Ranking de URL'!I17</f>
        <v/>
      </c>
      <c r="H16" s="96"/>
      <c r="I16" s="96"/>
      <c r="J16" s="69"/>
    </row>
    <row r="17" ht="15.75" customHeight="1">
      <c r="A17" s="84"/>
      <c r="B17" s="86" t="s">
        <v>57</v>
      </c>
      <c r="C17" s="86" t="str">
        <f>'Ranking de URL'!D20</f>
        <v/>
      </c>
      <c r="D17" s="86" t="str">
        <f>'Ranking de URL'!E20</f>
        <v/>
      </c>
      <c r="E17" s="86" t="str">
        <f>'Ranking de URL'!F20</f>
        <v/>
      </c>
      <c r="F17" s="87" t="s">
        <v>47</v>
      </c>
      <c r="G17" s="104" t="str">
        <f>'Ranking de URL'!I20</f>
        <v/>
      </c>
      <c r="H17" s="89" t="str">
        <f>IFERROR(__xludf.DUMMYFUNCTION("IFERROR(CONCATENATE(""VALIDAÇÃO"", "" - "",D17,""/"",E17, "" | "", "" Art."",C17,"" | "",(REGEXEXTRACT(G17, ""/([^/]+)\/?$"") ),"" ""))"),"")</f>
        <v/>
      </c>
      <c r="I17" s="89" t="str">
        <f>IFERROR(__xludf.DUMMYFUNCTION("IFERROR(CONCATENATE("" Art."",C17,"" | "",(REGEXEXTRACT(G17, ""/([^/]+)\/?$"") ),"" ""))"),"")</f>
        <v/>
      </c>
      <c r="J17" s="69"/>
    </row>
    <row r="18" ht="15.75" customHeight="1">
      <c r="A18" s="84"/>
      <c r="B18" s="96"/>
      <c r="C18" s="96"/>
      <c r="D18" s="96"/>
      <c r="E18" s="96"/>
      <c r="F18" s="97" t="s">
        <v>36</v>
      </c>
      <c r="G18" s="105" t="str">
        <f>'Ranking de URL'!I21</f>
        <v/>
      </c>
      <c r="H18" s="96"/>
      <c r="I18" s="96"/>
      <c r="J18" s="69"/>
    </row>
    <row r="19" ht="15.75" customHeight="1">
      <c r="A19" s="84"/>
      <c r="B19" s="86" t="s">
        <v>58</v>
      </c>
      <c r="C19" s="86" t="str">
        <f>'Ranking de URL'!D22</f>
        <v/>
      </c>
      <c r="D19" s="86" t="str">
        <f>'Ranking de URL'!E22</f>
        <v/>
      </c>
      <c r="E19" s="86" t="str">
        <f>'Ranking de URL'!F22</f>
        <v/>
      </c>
      <c r="F19" s="87" t="s">
        <v>47</v>
      </c>
      <c r="G19" s="104" t="str">
        <f>'Ranking de URL'!I22</f>
        <v/>
      </c>
      <c r="H19" s="89" t="str">
        <f>IFERROR(__xludf.DUMMYFUNCTION("IFERROR(CONCATENATE(""VALIDAÇÃO"", "" - "",D19,""/"",E19, "" | "", "" Art."",C19,"" | "",(REGEXEXTRACT(G19, ""/([^/]+)\/?$"") ),"" ""))"),"")</f>
        <v/>
      </c>
      <c r="I19" s="89" t="str">
        <f>IFERROR(__xludf.DUMMYFUNCTION("IFERROR(CONCATENATE("" Art."",C19,"" | "",(REGEXEXTRACT(G19, ""/([^/]+)\/?$"") ),"" ""))"),"")</f>
        <v/>
      </c>
      <c r="J19" s="69"/>
    </row>
    <row r="20" ht="15.75" customHeight="1">
      <c r="A20" s="84"/>
      <c r="B20" s="96"/>
      <c r="C20" s="96"/>
      <c r="D20" s="96"/>
      <c r="E20" s="96"/>
      <c r="F20" s="97" t="s">
        <v>36</v>
      </c>
      <c r="G20" s="105" t="str">
        <f>'Ranking de URL'!I23</f>
        <v/>
      </c>
      <c r="H20" s="96"/>
      <c r="I20" s="96"/>
      <c r="J20" s="69"/>
    </row>
    <row r="21" ht="15.75" customHeight="1">
      <c r="A21" s="84"/>
      <c r="B21" s="86" t="s">
        <v>59</v>
      </c>
      <c r="C21" s="86" t="str">
        <f>'Ranking de URL'!D24</f>
        <v/>
      </c>
      <c r="D21" s="86" t="str">
        <f>'Ranking de URL'!E24</f>
        <v/>
      </c>
      <c r="E21" s="86" t="str">
        <f>'Ranking de URL'!F24</f>
        <v/>
      </c>
      <c r="F21" s="87" t="s">
        <v>47</v>
      </c>
      <c r="G21" s="104" t="str">
        <f>'Ranking de URL'!I24</f>
        <v/>
      </c>
      <c r="H21" s="89" t="str">
        <f>IFERROR(__xludf.DUMMYFUNCTION("IFERROR(CONCATENATE(""VALIDAÇÃO"", "" - "",D21,""/"",E21, "" | "", "" Art."",C21,"" | "",(REGEXEXTRACT(G21, ""/([^/]+)\/?$"") ),"" ""))"),"")</f>
        <v/>
      </c>
      <c r="I21" s="89" t="str">
        <f>IFERROR(__xludf.DUMMYFUNCTION("IFERROR(CONCATENATE("" Art."",C21,"" | "",(REGEXEXTRACT(G21, ""/([^/]+)\/?$"") ),"" ""))"),"")</f>
        <v/>
      </c>
      <c r="J21" s="69"/>
    </row>
    <row r="22" ht="15.75" customHeight="1">
      <c r="A22" s="84"/>
      <c r="B22" s="96"/>
      <c r="C22" s="96"/>
      <c r="D22" s="96"/>
      <c r="E22" s="96"/>
      <c r="F22" s="97" t="s">
        <v>36</v>
      </c>
      <c r="G22" s="105" t="str">
        <f>'Ranking de URL'!I25</f>
        <v/>
      </c>
      <c r="H22" s="96"/>
      <c r="I22" s="96"/>
      <c r="J22" s="69"/>
    </row>
    <row r="23" ht="15.75" customHeight="1">
      <c r="A23" s="84"/>
      <c r="B23" s="86" t="s">
        <v>60</v>
      </c>
      <c r="C23" s="86" t="str">
        <f>'Ranking de URL'!D26</f>
        <v/>
      </c>
      <c r="D23" s="86" t="str">
        <f>'Ranking de URL'!E26</f>
        <v/>
      </c>
      <c r="E23" s="86" t="str">
        <f>'Ranking de URL'!F26</f>
        <v/>
      </c>
      <c r="F23" s="87" t="s">
        <v>47</v>
      </c>
      <c r="G23" s="104" t="str">
        <f>'Ranking de URL'!I26</f>
        <v/>
      </c>
      <c r="H23" s="89" t="str">
        <f>IFERROR(__xludf.DUMMYFUNCTION("IFERROR(CONCATENATE(""VALIDAÇÃO"", "" - "",D23,""/"",E23, "" | "", "" Art."",C23,"" | "",(REGEXEXTRACT(G23, ""/([^/]+)\/?$"") ),"" ""))"),"")</f>
        <v/>
      </c>
      <c r="I23" s="89" t="str">
        <f>IFERROR(__xludf.DUMMYFUNCTION("IFERROR(CONCATENATE("" Art."",C23,"" | "",(REGEXEXTRACT(G23, ""/([^/]+)\/?$"") ),"" ""))"),"")</f>
        <v/>
      </c>
      <c r="J23" s="69"/>
    </row>
    <row r="24" ht="15.75" customHeight="1">
      <c r="A24" s="84"/>
      <c r="B24" s="96"/>
      <c r="C24" s="96"/>
      <c r="D24" s="96"/>
      <c r="E24" s="96"/>
      <c r="F24" s="97" t="s">
        <v>36</v>
      </c>
      <c r="G24" s="105" t="str">
        <f>'Ranking de URL'!I27</f>
        <v/>
      </c>
      <c r="H24" s="96"/>
      <c r="I24" s="96"/>
      <c r="J24" s="69"/>
    </row>
    <row r="25" ht="15.75" customHeight="1">
      <c r="A25" s="84"/>
      <c r="B25" s="86" t="s">
        <v>61</v>
      </c>
      <c r="C25" s="86" t="str">
        <f>'Ranking de URL'!D28</f>
        <v/>
      </c>
      <c r="D25" s="86" t="str">
        <f>'Ranking de URL'!E28</f>
        <v/>
      </c>
      <c r="E25" s="86" t="str">
        <f>'Ranking de URL'!F28</f>
        <v/>
      </c>
      <c r="F25" s="87" t="s">
        <v>47</v>
      </c>
      <c r="G25" s="104" t="str">
        <f>'Ranking de URL'!I28</f>
        <v/>
      </c>
      <c r="H25" s="89" t="str">
        <f>IFERROR(__xludf.DUMMYFUNCTION("IFERROR(CONCATENATE(""VALIDAÇÃO"", "" - "",D25,""/"",E25, "" | "", "" Art."",C25,"" | "",(REGEXEXTRACT(G25, ""/([^/]+)\/?$"") ),"" ""))"),"")</f>
        <v/>
      </c>
      <c r="I25" s="89" t="str">
        <f>IFERROR(__xludf.DUMMYFUNCTION("IFERROR(CONCATENATE("" Art."",C25,"" | "",(REGEXEXTRACT(G25, ""/([^/]+)\/?$"") ),"" ""))"),"")</f>
        <v/>
      </c>
      <c r="J25" s="69"/>
    </row>
    <row r="26" ht="15.75" customHeight="1">
      <c r="A26" s="84"/>
      <c r="B26" s="96"/>
      <c r="C26" s="96"/>
      <c r="D26" s="96"/>
      <c r="E26" s="96"/>
      <c r="F26" s="97" t="s">
        <v>36</v>
      </c>
      <c r="G26" s="105" t="str">
        <f>'Ranking de URL'!I29</f>
        <v/>
      </c>
      <c r="H26" s="96"/>
      <c r="I26" s="96"/>
      <c r="J26" s="69"/>
    </row>
    <row r="27" ht="15.75" customHeight="1">
      <c r="A27" s="84"/>
      <c r="B27" s="86" t="s">
        <v>62</v>
      </c>
      <c r="C27" s="86" t="str">
        <f>'Ranking de URL'!D30</f>
        <v/>
      </c>
      <c r="D27" s="86" t="str">
        <f>'Ranking de URL'!E30</f>
        <v/>
      </c>
      <c r="E27" s="86" t="str">
        <f>'Ranking de URL'!F30</f>
        <v/>
      </c>
      <c r="F27" s="87" t="s">
        <v>47</v>
      </c>
      <c r="G27" s="104" t="str">
        <f>'Ranking de URL'!I30</f>
        <v/>
      </c>
      <c r="H27" s="89" t="str">
        <f>IFERROR(__xludf.DUMMYFUNCTION("IFERROR(CONCATENATE(""VALIDAÇÃO"", "" - "",D27,""/"",E27, "" | "", "" Art."",C27,"" | "",(REGEXEXTRACT(G27, ""/([^/]+)\/?$"") ),"" ""))"),"")</f>
        <v/>
      </c>
      <c r="I27" s="89" t="str">
        <f>IFERROR(__xludf.DUMMYFUNCTION("IFERROR(CONCATENATE("" Art."",C27,"" | "",(REGEXEXTRACT(G27, ""/([^/]+)\/?$"") ),"" ""))"),"")</f>
        <v/>
      </c>
      <c r="J27" s="69"/>
    </row>
    <row r="28" ht="15.75" customHeight="1">
      <c r="A28" s="84"/>
      <c r="B28" s="96"/>
      <c r="C28" s="96"/>
      <c r="D28" s="96"/>
      <c r="E28" s="96"/>
      <c r="F28" s="97" t="s">
        <v>36</v>
      </c>
      <c r="G28" s="105" t="str">
        <f>'Ranking de URL'!I31</f>
        <v/>
      </c>
      <c r="H28" s="96"/>
      <c r="I28" s="96"/>
      <c r="J28" s="69"/>
    </row>
    <row r="29" ht="15.75" customHeight="1">
      <c r="A29" s="84"/>
      <c r="B29" s="86" t="s">
        <v>63</v>
      </c>
      <c r="C29" s="86" t="str">
        <f>'Ranking de URL'!D32</f>
        <v/>
      </c>
      <c r="D29" s="86" t="str">
        <f>'Ranking de URL'!E32</f>
        <v/>
      </c>
      <c r="E29" s="86" t="str">
        <f>'Ranking de URL'!F32</f>
        <v/>
      </c>
      <c r="F29" s="87" t="s">
        <v>47</v>
      </c>
      <c r="G29" s="104" t="str">
        <f>'Ranking de URL'!I32</f>
        <v/>
      </c>
      <c r="H29" s="89" t="str">
        <f>IFERROR(__xludf.DUMMYFUNCTION("IFERROR(CONCATENATE(""VALIDAÇÃO"", "" - "",D29,""/"",E29, "" | "", "" Art."",C29,"" | "",(REGEXEXTRACT(G29, ""/([^/]+)\/?$"") ),"" ""))"),"")</f>
        <v/>
      </c>
      <c r="I29" s="89" t="str">
        <f>IFERROR(__xludf.DUMMYFUNCTION("IFERROR(CONCATENATE("" Art."",C29,"" | "",(REGEXEXTRACT(G29, ""/([^/]+)\/?$"") ),"" ""))"),"")</f>
        <v/>
      </c>
      <c r="J29" s="69"/>
    </row>
    <row r="30" ht="15.75" customHeight="1">
      <c r="A30" s="84"/>
      <c r="B30" s="96"/>
      <c r="C30" s="96"/>
      <c r="D30" s="96"/>
      <c r="E30" s="96"/>
      <c r="F30" s="97" t="s">
        <v>36</v>
      </c>
      <c r="G30" s="105" t="str">
        <f>'Ranking de URL'!I33</f>
        <v/>
      </c>
      <c r="H30" s="96"/>
      <c r="I30" s="96"/>
      <c r="J30" s="69"/>
    </row>
    <row r="31" ht="15.75" customHeight="1">
      <c r="A31" s="84"/>
      <c r="B31" s="86" t="s">
        <v>64</v>
      </c>
      <c r="C31" s="86" t="str">
        <f>'Ranking de URL'!D34</f>
        <v/>
      </c>
      <c r="D31" s="86" t="str">
        <f>'Ranking de URL'!E34</f>
        <v/>
      </c>
      <c r="E31" s="86" t="str">
        <f>'Ranking de URL'!F34</f>
        <v/>
      </c>
      <c r="F31" s="87" t="s">
        <v>47</v>
      </c>
      <c r="G31" s="104" t="str">
        <f>'Ranking de URL'!I34</f>
        <v/>
      </c>
      <c r="H31" s="89" t="str">
        <f>IFERROR(__xludf.DUMMYFUNCTION("IFERROR(CONCATENATE(""VALIDAÇÃO"", "" - "",D31,""/"",E31, "" | "", "" Art."",C31,"" | "",(REGEXEXTRACT(G31, ""/([^/]+)\/?$"") ),"" ""))"),"")</f>
        <v/>
      </c>
      <c r="I31" s="89" t="str">
        <f>IFERROR(__xludf.DUMMYFUNCTION("IFERROR(CONCATENATE("" Art."",C31,"" | "",(REGEXEXTRACT(G31, ""/([^/]+)\/?$"") ),"" ""))"),"")</f>
        <v/>
      </c>
      <c r="J31" s="69"/>
    </row>
    <row r="32" ht="15.75" customHeight="1">
      <c r="A32" s="84"/>
      <c r="B32" s="96"/>
      <c r="C32" s="96"/>
      <c r="D32" s="96"/>
      <c r="E32" s="96"/>
      <c r="F32" s="97" t="s">
        <v>36</v>
      </c>
      <c r="G32" s="105" t="str">
        <f>'Ranking de URL'!I35</f>
        <v/>
      </c>
      <c r="H32" s="96"/>
      <c r="I32" s="96"/>
      <c r="J32" s="69"/>
    </row>
    <row r="33" ht="15.75" customHeight="1">
      <c r="A33" s="84"/>
      <c r="B33" s="86" t="s">
        <v>65</v>
      </c>
      <c r="C33" s="86" t="str">
        <f>'Ranking de URL'!D36</f>
        <v/>
      </c>
      <c r="D33" s="86" t="str">
        <f>'Ranking de URL'!E36</f>
        <v/>
      </c>
      <c r="E33" s="86" t="str">
        <f>'Ranking de URL'!F36</f>
        <v/>
      </c>
      <c r="F33" s="87" t="s">
        <v>47</v>
      </c>
      <c r="G33" s="104" t="str">
        <f>'Ranking de URL'!I36</f>
        <v/>
      </c>
      <c r="H33" s="89" t="str">
        <f>IFERROR(__xludf.DUMMYFUNCTION("IFERROR(CONCATENATE(""VALIDAÇÃO"", "" - "",D33,""/"",E33, "" | "", "" Art."",C33,"" | "",(REGEXEXTRACT(G33, ""/([^/]+)\/?$"") ),"" ""))"),"")</f>
        <v/>
      </c>
      <c r="I33" s="89" t="str">
        <f>IFERROR(__xludf.DUMMYFUNCTION("IFERROR(CONCATENATE("" Art."",C33,"" | "",(REGEXEXTRACT(G33, ""/([^/]+)\/?$"") ),"" ""))"),"")</f>
        <v/>
      </c>
      <c r="J33" s="69"/>
    </row>
    <row r="34" ht="15.75" customHeight="1">
      <c r="A34" s="84"/>
      <c r="B34" s="96"/>
      <c r="C34" s="96"/>
      <c r="D34" s="96"/>
      <c r="E34" s="96"/>
      <c r="F34" s="97" t="s">
        <v>36</v>
      </c>
      <c r="G34" s="105" t="str">
        <f>'Ranking de URL'!I37</f>
        <v/>
      </c>
      <c r="H34" s="96"/>
      <c r="I34" s="96"/>
      <c r="J34" s="69"/>
    </row>
    <row r="35" ht="15.75" customHeight="1">
      <c r="A35" s="84"/>
      <c r="B35" s="86" t="s">
        <v>66</v>
      </c>
      <c r="C35" s="86" t="str">
        <f>'Ranking de URL'!D38</f>
        <v/>
      </c>
      <c r="D35" s="86" t="str">
        <f>'Ranking de URL'!E38</f>
        <v/>
      </c>
      <c r="E35" s="86" t="str">
        <f>'Ranking de URL'!F38</f>
        <v/>
      </c>
      <c r="F35" s="87" t="s">
        <v>47</v>
      </c>
      <c r="G35" s="104" t="str">
        <f>'Ranking de URL'!I38</f>
        <v/>
      </c>
      <c r="H35" s="89" t="str">
        <f>IFERROR(__xludf.DUMMYFUNCTION("IFERROR(CONCATENATE(""VALIDAÇÃO"", "" - "",D35,""/"",E35, "" | "", "" Art."",C35,"" | "",(REGEXEXTRACT(G35, ""/([^/]+)\/?$"") ),"" ""))"),"")</f>
        <v/>
      </c>
      <c r="I35" s="89" t="str">
        <f>IFERROR(__xludf.DUMMYFUNCTION("IFERROR(CONCATENATE("" Art."",C35,"" | "",(REGEXEXTRACT(G35, ""/([^/]+)\/?$"") ),"" ""))"),"")</f>
        <v/>
      </c>
      <c r="J35" s="69"/>
    </row>
    <row r="36" ht="15.75" customHeight="1">
      <c r="A36" s="84"/>
      <c r="B36" s="96"/>
      <c r="C36" s="96"/>
      <c r="D36" s="96"/>
      <c r="E36" s="96"/>
      <c r="F36" s="97" t="s">
        <v>36</v>
      </c>
      <c r="G36" s="105" t="str">
        <f>'Ranking de URL'!I39</f>
        <v/>
      </c>
      <c r="H36" s="96"/>
      <c r="I36" s="96"/>
      <c r="J36" s="69"/>
    </row>
    <row r="37" ht="15.75" customHeight="1">
      <c r="A37" s="84"/>
      <c r="B37" s="86" t="s">
        <v>67</v>
      </c>
      <c r="C37" s="86" t="str">
        <f>'Ranking de URL'!D40</f>
        <v/>
      </c>
      <c r="D37" s="86" t="str">
        <f>'Ranking de URL'!E40</f>
        <v/>
      </c>
      <c r="E37" s="86" t="str">
        <f>'Ranking de URL'!F40</f>
        <v/>
      </c>
      <c r="F37" s="87" t="s">
        <v>47</v>
      </c>
      <c r="G37" s="104" t="str">
        <f>'Ranking de URL'!I40</f>
        <v/>
      </c>
      <c r="H37" s="89" t="str">
        <f>IFERROR(__xludf.DUMMYFUNCTION("IFERROR(CONCATENATE(""VALIDAÇÃO"", "" - "",D37,""/"",E37, "" | "", "" Art."",C37,"" | "",(REGEXEXTRACT(G37, ""/([^/]+)\/?$"") ),"" ""))"),"")</f>
        <v/>
      </c>
      <c r="I37" s="89" t="str">
        <f>IFERROR(__xludf.DUMMYFUNCTION("IFERROR(CONCATENATE("" Art."",C37,"" | "",(REGEXEXTRACT(G37, ""/([^/]+)\/?$"") ),"" ""))"),"")</f>
        <v/>
      </c>
      <c r="J37" s="69"/>
    </row>
    <row r="38" ht="15.75" customHeight="1">
      <c r="A38" s="84"/>
      <c r="B38" s="96"/>
      <c r="C38" s="96"/>
      <c r="D38" s="96"/>
      <c r="E38" s="96"/>
      <c r="F38" s="97" t="s">
        <v>36</v>
      </c>
      <c r="G38" s="105" t="str">
        <f>'Ranking de URL'!I41</f>
        <v/>
      </c>
      <c r="H38" s="96"/>
      <c r="I38" s="96"/>
      <c r="J38" s="69"/>
    </row>
    <row r="39" ht="15.75" customHeight="1">
      <c r="A39" s="84"/>
      <c r="B39" s="86" t="s">
        <v>68</v>
      </c>
      <c r="C39" s="86" t="str">
        <f>'Ranking de URL'!D42</f>
        <v/>
      </c>
      <c r="D39" s="86" t="str">
        <f>'Ranking de URL'!E42</f>
        <v/>
      </c>
      <c r="E39" s="86" t="str">
        <f>'Ranking de URL'!F42</f>
        <v/>
      </c>
      <c r="F39" s="87" t="s">
        <v>47</v>
      </c>
      <c r="G39" s="104" t="str">
        <f>'Ranking de URL'!I42</f>
        <v/>
      </c>
      <c r="H39" s="89" t="str">
        <f>IFERROR(__xludf.DUMMYFUNCTION("IFERROR(CONCATENATE(""VALIDAÇÃO"", "" - "",D39,""/"",E39, "" | "", "" Art."",C39,"" | "",(REGEXEXTRACT(G39, ""/([^/]+)\/?$"") ),"" ""))"),"")</f>
        <v/>
      </c>
      <c r="I39" s="89" t="str">
        <f>IFERROR(__xludf.DUMMYFUNCTION("IFERROR(CONCATENATE("" Art."",C39,"" | "",(REGEXEXTRACT(G39, ""/([^/]+)\/?$"") ),"" ""))"),"")</f>
        <v/>
      </c>
      <c r="J39" s="69"/>
    </row>
    <row r="40" ht="15.75" customHeight="1">
      <c r="A40" s="84"/>
      <c r="B40" s="96"/>
      <c r="C40" s="96"/>
      <c r="D40" s="96"/>
      <c r="E40" s="96"/>
      <c r="F40" s="97" t="s">
        <v>36</v>
      </c>
      <c r="G40" s="105" t="str">
        <f>'Ranking de URL'!I43</f>
        <v/>
      </c>
      <c r="H40" s="96"/>
      <c r="I40" s="96"/>
      <c r="J40" s="69"/>
    </row>
    <row r="41" ht="15.75" customHeight="1">
      <c r="A41" s="84"/>
      <c r="B41" s="86" t="s">
        <v>69</v>
      </c>
      <c r="C41" s="86" t="str">
        <f>'Ranking de URL'!D44</f>
        <v/>
      </c>
      <c r="D41" s="86" t="str">
        <f>'Ranking de URL'!E44</f>
        <v/>
      </c>
      <c r="E41" s="86" t="str">
        <f>'Ranking de URL'!F44</f>
        <v/>
      </c>
      <c r="F41" s="87" t="s">
        <v>47</v>
      </c>
      <c r="G41" s="104" t="str">
        <f>'Ranking de URL'!I44</f>
        <v/>
      </c>
      <c r="H41" s="89" t="str">
        <f>IFERROR(__xludf.DUMMYFUNCTION("IFERROR(CONCATENATE(""VALIDAÇÃO"", "" - "",D41,""/"",E41, "" | "", "" Art."",C41,"" | "",(REGEXEXTRACT(G41, ""/([^/]+)\/?$"") ),"" ""))"),"")</f>
        <v/>
      </c>
      <c r="I41" s="89" t="str">
        <f>IFERROR(__xludf.DUMMYFUNCTION("IFERROR(CONCATENATE("" Art."",C41,"" | "",(REGEXEXTRACT(G41, ""/([^/]+)\/?$"") ),"" ""))"),"")</f>
        <v/>
      </c>
      <c r="J41" s="69"/>
    </row>
    <row r="42" ht="15.75" customHeight="1">
      <c r="A42" s="84"/>
      <c r="B42" s="96"/>
      <c r="C42" s="96"/>
      <c r="D42" s="96"/>
      <c r="E42" s="96"/>
      <c r="F42" s="97" t="s">
        <v>36</v>
      </c>
      <c r="G42" s="105" t="str">
        <f>'Ranking de URL'!I45</f>
        <v/>
      </c>
      <c r="H42" s="96"/>
      <c r="I42" s="96"/>
      <c r="J42" s="69"/>
    </row>
    <row r="43" ht="15.75" customHeight="1">
      <c r="A43" s="84"/>
      <c r="B43" s="86" t="s">
        <v>70</v>
      </c>
      <c r="C43" s="86" t="str">
        <f>'Ranking de URL'!D46</f>
        <v/>
      </c>
      <c r="D43" s="86" t="str">
        <f>'Ranking de URL'!E46</f>
        <v/>
      </c>
      <c r="E43" s="86" t="str">
        <f>'Ranking de URL'!F46</f>
        <v/>
      </c>
      <c r="F43" s="87" t="s">
        <v>47</v>
      </c>
      <c r="G43" s="104" t="str">
        <f>'Ranking de URL'!I46</f>
        <v/>
      </c>
      <c r="H43" s="89" t="str">
        <f>IFERROR(__xludf.DUMMYFUNCTION("IFERROR(CONCATENATE(""VALIDAÇÃO"", "" - "",D43,""/"",E43, "" | "", "" Art."",C43,"" | "",(REGEXEXTRACT(G43, ""/([^/]+)\/?$"") ),"" ""))"),"")</f>
        <v/>
      </c>
      <c r="I43" s="89" t="str">
        <f>IFERROR(__xludf.DUMMYFUNCTION("IFERROR(CONCATENATE("" Art."",C43,"" | "",(REGEXEXTRACT(G43, ""/([^/]+)\/?$"") ),"" ""))"),"")</f>
        <v/>
      </c>
      <c r="J43" s="69"/>
    </row>
    <row r="44" ht="15.75" customHeight="1">
      <c r="A44" s="84"/>
      <c r="B44" s="96"/>
      <c r="C44" s="96"/>
      <c r="D44" s="96"/>
      <c r="E44" s="96"/>
      <c r="F44" s="97" t="s">
        <v>36</v>
      </c>
      <c r="G44" s="105" t="str">
        <f>'Ranking de URL'!I47</f>
        <v/>
      </c>
      <c r="H44" s="96"/>
      <c r="I44" s="96"/>
      <c r="J44" s="69"/>
    </row>
    <row r="45" ht="15.75" customHeight="1">
      <c r="A45" s="84"/>
      <c r="B45" s="86" t="s">
        <v>71</v>
      </c>
      <c r="C45" s="86" t="str">
        <f>'Ranking de URL'!D48</f>
        <v/>
      </c>
      <c r="D45" s="86" t="str">
        <f>'Ranking de URL'!E48</f>
        <v/>
      </c>
      <c r="E45" s="86" t="str">
        <f>'Ranking de URL'!F48</f>
        <v/>
      </c>
      <c r="F45" s="87" t="s">
        <v>47</v>
      </c>
      <c r="G45" s="104" t="str">
        <f>'Ranking de URL'!I48</f>
        <v/>
      </c>
      <c r="H45" s="89" t="str">
        <f>IFERROR(__xludf.DUMMYFUNCTION("IFERROR(CONCATENATE(""VALIDAÇÃO"", "" - "",D45,""/"",E45, "" | "", "" Art."",C45,"" | "",(REGEXEXTRACT(G45, ""/([^/]+)\/?$"") ),"" ""))"),"")</f>
        <v/>
      </c>
      <c r="I45" s="89" t="str">
        <f>IFERROR(__xludf.DUMMYFUNCTION("IFERROR(CONCATENATE("" Art."",C45,"" | "",(REGEXEXTRACT(G45, ""/([^/]+)\/?$"") ),"" ""))"),"")</f>
        <v/>
      </c>
      <c r="J45" s="69"/>
    </row>
    <row r="46" ht="15.75" customHeight="1">
      <c r="A46" s="84"/>
      <c r="B46" s="96"/>
      <c r="C46" s="96"/>
      <c r="D46" s="96"/>
      <c r="E46" s="96"/>
      <c r="F46" s="97" t="s">
        <v>36</v>
      </c>
      <c r="G46" s="105" t="str">
        <f>'Ranking de URL'!I49</f>
        <v/>
      </c>
      <c r="H46" s="96"/>
      <c r="I46" s="96"/>
      <c r="J46" s="69"/>
    </row>
    <row r="47" ht="15.75" customHeight="1">
      <c r="A47" s="84"/>
      <c r="B47" s="86" t="s">
        <v>72</v>
      </c>
      <c r="C47" s="86" t="str">
        <f>'Ranking de URL'!D50</f>
        <v/>
      </c>
      <c r="D47" s="86" t="str">
        <f>'Ranking de URL'!E50</f>
        <v/>
      </c>
      <c r="E47" s="86" t="str">
        <f>'Ranking de URL'!F50</f>
        <v/>
      </c>
      <c r="F47" s="87" t="s">
        <v>47</v>
      </c>
      <c r="G47" s="104" t="str">
        <f>'Ranking de URL'!I50</f>
        <v/>
      </c>
      <c r="H47" s="89" t="str">
        <f>IFERROR(__xludf.DUMMYFUNCTION("IFERROR(CONCATENATE(""VALIDAÇÃO"", "" - "",D47,""/"",E47, "" | "", "" Art."",C47,"" | "",(REGEXEXTRACT(G47, ""/([^/]+)\/?$"") ),"" ""))"),"")</f>
        <v/>
      </c>
      <c r="I47" s="89" t="str">
        <f>IFERROR(__xludf.DUMMYFUNCTION("IFERROR(CONCATENATE("" Art."",C47,"" | "",(REGEXEXTRACT(G47, ""/([^/]+)\/?$"") ),"" ""))"),"")</f>
        <v/>
      </c>
      <c r="J47" s="69"/>
    </row>
    <row r="48" ht="15.75" customHeight="1">
      <c r="A48" s="84"/>
      <c r="B48" s="96"/>
      <c r="C48" s="96"/>
      <c r="D48" s="96"/>
      <c r="E48" s="96"/>
      <c r="F48" s="97" t="s">
        <v>36</v>
      </c>
      <c r="G48" s="105" t="str">
        <f>'Ranking de URL'!I51</f>
        <v/>
      </c>
      <c r="H48" s="96"/>
      <c r="I48" s="96"/>
      <c r="J48" s="69"/>
    </row>
    <row r="49" ht="15.75" customHeight="1">
      <c r="A49" s="84"/>
      <c r="B49" s="86" t="s">
        <v>73</v>
      </c>
      <c r="C49" s="86" t="str">
        <f>'Ranking de URL'!D52</f>
        <v/>
      </c>
      <c r="D49" s="86" t="str">
        <f>'Ranking de URL'!E52</f>
        <v/>
      </c>
      <c r="E49" s="86" t="str">
        <f>'Ranking de URL'!F52</f>
        <v/>
      </c>
      <c r="F49" s="87" t="s">
        <v>47</v>
      </c>
      <c r="G49" s="104" t="str">
        <f>'Ranking de URL'!I52</f>
        <v/>
      </c>
      <c r="H49" s="89" t="str">
        <f>IFERROR(__xludf.DUMMYFUNCTION("IFERROR(CONCATENATE(""VALIDAÇÃO"", "" - "",D49,""/"",E49, "" | "", "" Art."",C49,"" | "",(REGEXEXTRACT(G49, ""/([^/]+)\/?$"") ),"" ""))"),"")</f>
        <v/>
      </c>
      <c r="I49" s="89" t="str">
        <f>IFERROR(__xludf.DUMMYFUNCTION("IFERROR(CONCATENATE("" Art."",C49,"" | "",(REGEXEXTRACT(G49, ""/([^/]+)\/?$"") ),"" ""))"),"")</f>
        <v/>
      </c>
      <c r="J49" s="69"/>
    </row>
    <row r="50" ht="15.75" customHeight="1">
      <c r="A50" s="84"/>
      <c r="B50" s="96"/>
      <c r="C50" s="96"/>
      <c r="D50" s="96"/>
      <c r="E50" s="96"/>
      <c r="F50" s="97" t="s">
        <v>36</v>
      </c>
      <c r="G50" s="105" t="str">
        <f>'Ranking de URL'!I53</f>
        <v/>
      </c>
      <c r="H50" s="96"/>
      <c r="I50" s="96"/>
      <c r="J50" s="69"/>
    </row>
    <row r="51" ht="15.75" customHeight="1">
      <c r="A51" s="84"/>
      <c r="B51" s="86" t="s">
        <v>74</v>
      </c>
      <c r="C51" s="86" t="str">
        <f>'Ranking de URL'!D54</f>
        <v/>
      </c>
      <c r="D51" s="86" t="str">
        <f>'Ranking de URL'!E54</f>
        <v/>
      </c>
      <c r="E51" s="86" t="str">
        <f>'Ranking de URL'!F54</f>
        <v/>
      </c>
      <c r="F51" s="87" t="s">
        <v>47</v>
      </c>
      <c r="G51" s="104" t="str">
        <f>'Ranking de URL'!I54</f>
        <v/>
      </c>
      <c r="H51" s="89" t="str">
        <f>IFERROR(__xludf.DUMMYFUNCTION("IFERROR(CONCATENATE(""VALIDAÇÃO"", "" - "",D51,""/"",E51, "" | "", "" Art."",C51,"" | "",(REGEXEXTRACT(G51, ""/([^/]+)\/?$"") ),"" ""))"),"")</f>
        <v/>
      </c>
      <c r="I51" s="89" t="str">
        <f>IFERROR(__xludf.DUMMYFUNCTION("IFERROR(CONCATENATE("" Art."",C51,"" | "",(REGEXEXTRACT(G51, ""/([^/]+)\/?$"") ),"" ""))"),"")</f>
        <v/>
      </c>
      <c r="J51" s="69"/>
    </row>
    <row r="52" ht="15.75" customHeight="1">
      <c r="A52" s="84"/>
      <c r="B52" s="96"/>
      <c r="C52" s="96"/>
      <c r="D52" s="96"/>
      <c r="E52" s="96"/>
      <c r="F52" s="97" t="s">
        <v>36</v>
      </c>
      <c r="G52" s="105" t="str">
        <f>'Ranking de URL'!I55</f>
        <v/>
      </c>
      <c r="H52" s="96"/>
      <c r="I52" s="96"/>
      <c r="J52" s="69"/>
    </row>
    <row r="53" ht="15.75" customHeight="1">
      <c r="A53" s="84"/>
      <c r="B53" s="86" t="s">
        <v>75</v>
      </c>
      <c r="C53" s="86" t="str">
        <f>'Ranking de URL'!D56</f>
        <v/>
      </c>
      <c r="D53" s="86" t="str">
        <f>'Ranking de URL'!E56</f>
        <v/>
      </c>
      <c r="E53" s="86" t="str">
        <f>'Ranking de URL'!F56</f>
        <v/>
      </c>
      <c r="F53" s="87" t="s">
        <v>47</v>
      </c>
      <c r="G53" s="104" t="str">
        <f>'Ranking de URL'!I56</f>
        <v/>
      </c>
      <c r="H53" s="89" t="str">
        <f>IFERROR(__xludf.DUMMYFUNCTION("IFERROR(CONCATENATE(""VALIDAÇÃO"", "" - "",D53,""/"",E53, "" | "", "" Art."",C53,"" | "",(REGEXEXTRACT(G53, ""/([^/]+)\/?$"") ),"" ""))"),"")</f>
        <v/>
      </c>
      <c r="I53" s="89" t="str">
        <f>IFERROR(__xludf.DUMMYFUNCTION("IFERROR(CONCATENATE("" Art."",C53,"" | "",(REGEXEXTRACT(G53, ""/([^/]+)\/?$"") ),"" ""))"),"")</f>
        <v/>
      </c>
      <c r="J53" s="69"/>
    </row>
    <row r="54" ht="15.75" customHeight="1">
      <c r="A54" s="84"/>
      <c r="B54" s="96"/>
      <c r="C54" s="96"/>
      <c r="D54" s="96"/>
      <c r="E54" s="96"/>
      <c r="F54" s="97" t="s">
        <v>36</v>
      </c>
      <c r="G54" s="105" t="str">
        <f>'Ranking de URL'!I57</f>
        <v/>
      </c>
      <c r="H54" s="96"/>
      <c r="I54" s="96"/>
      <c r="J54" s="69"/>
    </row>
    <row r="55" ht="15.75" customHeight="1">
      <c r="A55" s="84"/>
      <c r="B55" s="86" t="s">
        <v>76</v>
      </c>
      <c r="C55" s="86" t="str">
        <f>'Ranking de URL'!D58</f>
        <v/>
      </c>
      <c r="D55" s="86" t="str">
        <f>'Ranking de URL'!E58</f>
        <v/>
      </c>
      <c r="E55" s="86" t="str">
        <f>'Ranking de URL'!F58</f>
        <v/>
      </c>
      <c r="F55" s="87" t="s">
        <v>47</v>
      </c>
      <c r="G55" s="104" t="str">
        <f>'Ranking de URL'!I58</f>
        <v/>
      </c>
      <c r="H55" s="89" t="str">
        <f>IFERROR(__xludf.DUMMYFUNCTION("IFERROR(CONCATENATE(""VALIDAÇÃO"", "" - "",D55,""/"",E55, "" | "", "" Art."",C55,"" | "",(REGEXEXTRACT(G55, ""/([^/]+)\/?$"") ),"" ""))"),"")</f>
        <v/>
      </c>
      <c r="I55" s="89" t="str">
        <f>IFERROR(__xludf.DUMMYFUNCTION("IFERROR(CONCATENATE("" Art."",C55,"" | "",(REGEXEXTRACT(G55, ""/([^/]+)\/?$"") ),"" ""))"),"")</f>
        <v/>
      </c>
      <c r="J55" s="69"/>
    </row>
    <row r="56" ht="15.75" customHeight="1">
      <c r="A56" s="84"/>
      <c r="B56" s="96"/>
      <c r="C56" s="96"/>
      <c r="D56" s="96"/>
      <c r="E56" s="96"/>
      <c r="F56" s="97" t="s">
        <v>36</v>
      </c>
      <c r="G56" s="105" t="str">
        <f>'Ranking de URL'!I59</f>
        <v/>
      </c>
      <c r="H56" s="96"/>
      <c r="I56" s="96"/>
      <c r="J56" s="69"/>
    </row>
    <row r="57" ht="15.75" customHeight="1">
      <c r="A57" s="84"/>
      <c r="B57" s="86" t="s">
        <v>77</v>
      </c>
      <c r="C57" s="86" t="str">
        <f>'Ranking de URL'!D60</f>
        <v/>
      </c>
      <c r="D57" s="86" t="str">
        <f>'Ranking de URL'!E60</f>
        <v/>
      </c>
      <c r="E57" s="86" t="str">
        <f>'Ranking de URL'!F60</f>
        <v/>
      </c>
      <c r="F57" s="87" t="s">
        <v>47</v>
      </c>
      <c r="G57" s="104" t="str">
        <f>'Ranking de URL'!I60</f>
        <v/>
      </c>
      <c r="H57" s="89" t="str">
        <f>IFERROR(__xludf.DUMMYFUNCTION("IFERROR(CONCATENATE(""VALIDAÇÃO"", "" - "",D57,""/"",E57, "" | "", "" Art."",C57,"" | "",(REGEXEXTRACT(G57, ""/([^/]+)\/?$"") ),"" ""))"),"")</f>
        <v/>
      </c>
      <c r="I57" s="89" t="str">
        <f>IFERROR(__xludf.DUMMYFUNCTION("IFERROR(CONCATENATE("" Art."",C57,"" | "",(REGEXEXTRACT(G57, ""/([^/]+)\/?$"") ),"" ""))"),"")</f>
        <v/>
      </c>
      <c r="J57" s="69"/>
    </row>
    <row r="58" ht="15.75" customHeight="1">
      <c r="A58" s="84"/>
      <c r="B58" s="96"/>
      <c r="C58" s="96"/>
      <c r="D58" s="96"/>
      <c r="E58" s="96"/>
      <c r="F58" s="97" t="s">
        <v>36</v>
      </c>
      <c r="G58" s="105" t="str">
        <f>'Ranking de URL'!I61</f>
        <v/>
      </c>
      <c r="H58" s="96"/>
      <c r="I58" s="96"/>
      <c r="J58" s="69"/>
    </row>
    <row r="59" ht="15.75" customHeight="1">
      <c r="A59" s="84"/>
      <c r="B59" s="86" t="s">
        <v>78</v>
      </c>
      <c r="C59" s="86" t="str">
        <f>'Ranking de URL'!D62</f>
        <v/>
      </c>
      <c r="D59" s="86" t="str">
        <f>'Ranking de URL'!E62</f>
        <v/>
      </c>
      <c r="E59" s="86" t="str">
        <f>'Ranking de URL'!F62</f>
        <v/>
      </c>
      <c r="F59" s="87" t="s">
        <v>47</v>
      </c>
      <c r="G59" s="104" t="str">
        <f>'Ranking de URL'!I62</f>
        <v/>
      </c>
      <c r="H59" s="89" t="str">
        <f>IFERROR(__xludf.DUMMYFUNCTION("IFERROR(CONCATENATE(""VALIDAÇÃO"", "" - "",D59,""/"",E59, "" | "", "" Art."",C59,"" | "",(REGEXEXTRACT(G59, ""/([^/]+)\/?$"") ),"" ""))"),"")</f>
        <v/>
      </c>
      <c r="I59" s="89" t="str">
        <f>IFERROR(__xludf.DUMMYFUNCTION("IFERROR(CONCATENATE("" Art."",C59,"" | "",(REGEXEXTRACT(G59, ""/([^/]+)\/?$"") ),"" ""))"),"")</f>
        <v/>
      </c>
      <c r="J59" s="69"/>
    </row>
    <row r="60" ht="15.75" customHeight="1">
      <c r="A60" s="84"/>
      <c r="B60" s="96"/>
      <c r="C60" s="96"/>
      <c r="D60" s="96"/>
      <c r="E60" s="96"/>
      <c r="F60" s="97" t="s">
        <v>36</v>
      </c>
      <c r="G60" s="105" t="str">
        <f>'Ranking de URL'!I63</f>
        <v/>
      </c>
      <c r="H60" s="96"/>
      <c r="I60" s="96"/>
      <c r="J60" s="69"/>
    </row>
    <row r="61" ht="15.75" customHeight="1">
      <c r="A61" s="84"/>
      <c r="B61" s="86" t="s">
        <v>79</v>
      </c>
      <c r="C61" s="86" t="str">
        <f>'Ranking de URL'!D64</f>
        <v/>
      </c>
      <c r="D61" s="86" t="str">
        <f>'Ranking de URL'!E64</f>
        <v/>
      </c>
      <c r="E61" s="86" t="str">
        <f>'Ranking de URL'!F64</f>
        <v/>
      </c>
      <c r="F61" s="87" t="s">
        <v>47</v>
      </c>
      <c r="G61" s="104" t="str">
        <f>'Ranking de URL'!I64</f>
        <v/>
      </c>
      <c r="H61" s="89" t="str">
        <f>IFERROR(__xludf.DUMMYFUNCTION("IFERROR(CONCATENATE(""VALIDAÇÃO"", "" - "",D61,""/"",E61, "" | "", "" Art."",C61,"" | "",(REGEXEXTRACT(G61, ""/([^/]+)\/?$"") ),"" ""))"),"")</f>
        <v/>
      </c>
      <c r="I61" s="89" t="str">
        <f>IFERROR(__xludf.DUMMYFUNCTION("IFERROR(CONCATENATE("" Art."",C61,"" | "",(REGEXEXTRACT(G61, ""/([^/]+)\/?$"") ),"" ""))"),"")</f>
        <v/>
      </c>
      <c r="J61" s="69"/>
    </row>
    <row r="62" ht="15.75" customHeight="1">
      <c r="A62" s="84"/>
      <c r="B62" s="96"/>
      <c r="C62" s="96"/>
      <c r="D62" s="96"/>
      <c r="E62" s="96"/>
      <c r="F62" s="97" t="s">
        <v>36</v>
      </c>
      <c r="G62" s="105" t="str">
        <f>'Ranking de URL'!I65</f>
        <v/>
      </c>
      <c r="H62" s="96"/>
      <c r="I62" s="96"/>
      <c r="J62" s="69"/>
    </row>
    <row r="63" ht="15.75" customHeight="1">
      <c r="A63" s="84"/>
      <c r="B63" s="86" t="s">
        <v>80</v>
      </c>
      <c r="C63" s="86" t="str">
        <f>'Ranking de URL'!D66</f>
        <v/>
      </c>
      <c r="D63" s="86" t="str">
        <f>'Ranking de URL'!E66</f>
        <v/>
      </c>
      <c r="E63" s="86" t="str">
        <f>'Ranking de URL'!F66</f>
        <v/>
      </c>
      <c r="F63" s="87" t="s">
        <v>47</v>
      </c>
      <c r="G63" s="104" t="str">
        <f>'Ranking de URL'!I66</f>
        <v/>
      </c>
      <c r="H63" s="89" t="str">
        <f>IFERROR(__xludf.DUMMYFUNCTION("IFERROR(CONCATENATE(""VALIDAÇÃO"", "" - "",D63,""/"",E63, "" | "", "" Art."",C63,"" | "",(REGEXEXTRACT(G63, ""/([^/]+)\/?$"") ),"" ""))"),"")</f>
        <v/>
      </c>
      <c r="I63" s="89" t="str">
        <f>IFERROR(__xludf.DUMMYFUNCTION("IFERROR(CONCATENATE("" Art."",C63,"" | "",(REGEXEXTRACT(G63, ""/([^/]+)\/?$"") ),"" ""))"),"")</f>
        <v/>
      </c>
      <c r="J63" s="69"/>
    </row>
    <row r="64" ht="15.75" customHeight="1">
      <c r="A64" s="84"/>
      <c r="B64" s="96"/>
      <c r="C64" s="96"/>
      <c r="D64" s="96"/>
      <c r="E64" s="96"/>
      <c r="F64" s="97" t="s">
        <v>36</v>
      </c>
      <c r="G64" s="105" t="str">
        <f>'Ranking de URL'!I67</f>
        <v/>
      </c>
      <c r="H64" s="96"/>
      <c r="I64" s="96"/>
      <c r="J64" s="69"/>
    </row>
    <row r="65" ht="15.75" customHeight="1">
      <c r="A65" s="84"/>
      <c r="B65" s="86" t="s">
        <v>81</v>
      </c>
      <c r="C65" s="86" t="str">
        <f>'Ranking de URL'!D68</f>
        <v/>
      </c>
      <c r="D65" s="86" t="str">
        <f>'Ranking de URL'!E68</f>
        <v/>
      </c>
      <c r="E65" s="86" t="str">
        <f>'Ranking de URL'!F68</f>
        <v/>
      </c>
      <c r="F65" s="87" t="s">
        <v>47</v>
      </c>
      <c r="G65" s="104" t="str">
        <f>'Ranking de URL'!I68</f>
        <v/>
      </c>
      <c r="H65" s="89" t="str">
        <f>IFERROR(__xludf.DUMMYFUNCTION("IFERROR(CONCATENATE(""VALIDAÇÃO"", "" - "",D65,""/"",E65, "" | "", "" Art."",C65,"" | "",(REGEXEXTRACT(G65, ""/([^/]+)\/?$"") ),"" ""))"),"")</f>
        <v/>
      </c>
      <c r="I65" s="89" t="str">
        <f>IFERROR(__xludf.DUMMYFUNCTION("IFERROR(CONCATENATE("" Art."",C65,"" | "",(REGEXEXTRACT(G65, ""/([^/]+)\/?$"") ),"" ""))"),"")</f>
        <v/>
      </c>
      <c r="J65" s="69"/>
    </row>
    <row r="66" ht="15.75" customHeight="1">
      <c r="A66" s="84"/>
      <c r="B66" s="96"/>
      <c r="C66" s="96"/>
      <c r="D66" s="96"/>
      <c r="E66" s="96"/>
      <c r="F66" s="97" t="s">
        <v>36</v>
      </c>
      <c r="G66" s="105" t="str">
        <f>'Ranking de URL'!I69</f>
        <v/>
      </c>
      <c r="H66" s="96"/>
      <c r="I66" s="96"/>
      <c r="J66" s="69"/>
    </row>
    <row r="67" ht="15.75" customHeight="1">
      <c r="A67" s="84"/>
      <c r="B67" s="86" t="s">
        <v>82</v>
      </c>
      <c r="C67" s="86" t="str">
        <f>'Ranking de URL'!D70</f>
        <v/>
      </c>
      <c r="D67" s="86" t="str">
        <f>'Ranking de URL'!E70</f>
        <v/>
      </c>
      <c r="E67" s="86" t="str">
        <f>'Ranking de URL'!F70</f>
        <v/>
      </c>
      <c r="F67" s="87" t="s">
        <v>47</v>
      </c>
      <c r="G67" s="104" t="str">
        <f>'Ranking de URL'!I70</f>
        <v/>
      </c>
      <c r="H67" s="89" t="str">
        <f>IFERROR(__xludf.DUMMYFUNCTION("IFERROR(CONCATENATE(""VALIDAÇÃO"", "" - "",D67,""/"",E67, "" | "", "" Art."",C67,"" | "",(REGEXEXTRACT(G67, ""/([^/]+)\/?$"") ),"" ""))"),"")</f>
        <v/>
      </c>
      <c r="I67" s="89" t="str">
        <f>IFERROR(__xludf.DUMMYFUNCTION("IFERROR(CONCATENATE("" Art."",C67,"" | "",(REGEXEXTRACT(G67, ""/([^/]+)\/?$"") ),"" ""))"),"")</f>
        <v/>
      </c>
      <c r="J67" s="69"/>
    </row>
    <row r="68" ht="15.75" customHeight="1">
      <c r="A68" s="84"/>
      <c r="B68" s="96"/>
      <c r="C68" s="96"/>
      <c r="D68" s="96"/>
      <c r="E68" s="96"/>
      <c r="F68" s="97" t="s">
        <v>36</v>
      </c>
      <c r="G68" s="105" t="str">
        <f>'Ranking de URL'!I71</f>
        <v/>
      </c>
      <c r="H68" s="96"/>
      <c r="I68" s="96"/>
      <c r="J68" s="69"/>
    </row>
    <row r="69" ht="15.75" customHeight="1">
      <c r="A69" s="84"/>
      <c r="B69" s="86" t="s">
        <v>83</v>
      </c>
      <c r="C69" s="86" t="str">
        <f>'Ranking de URL'!D72</f>
        <v/>
      </c>
      <c r="D69" s="86" t="str">
        <f>'Ranking de URL'!E72</f>
        <v/>
      </c>
      <c r="E69" s="86" t="str">
        <f>'Ranking de URL'!F72</f>
        <v/>
      </c>
      <c r="F69" s="87" t="s">
        <v>47</v>
      </c>
      <c r="G69" s="104" t="str">
        <f>'Ranking de URL'!I72</f>
        <v/>
      </c>
      <c r="H69" s="89" t="str">
        <f>IFERROR(__xludf.DUMMYFUNCTION("IFERROR(CONCATENATE(""VALIDAÇÃO"", "" - "",D69,""/"",E69, "" | "", "" Art."",C69,"" | "",(REGEXEXTRACT(G69, ""/([^/]+)\/?$"") ),"" ""))"),"")</f>
        <v/>
      </c>
      <c r="I69" s="89" t="str">
        <f>IFERROR(__xludf.DUMMYFUNCTION("IFERROR(CONCATENATE("" Art."",C69,"" | "",(REGEXEXTRACT(G69, ""/([^/]+)\/?$"") ),"" ""))"),"")</f>
        <v/>
      </c>
      <c r="J69" s="69"/>
    </row>
    <row r="70" ht="15.75" customHeight="1">
      <c r="A70" s="84"/>
      <c r="B70" s="96"/>
      <c r="C70" s="96"/>
      <c r="D70" s="96"/>
      <c r="E70" s="96"/>
      <c r="F70" s="97" t="s">
        <v>36</v>
      </c>
      <c r="G70" s="105" t="str">
        <f>'Ranking de URL'!I73</f>
        <v/>
      </c>
      <c r="H70" s="96"/>
      <c r="I70" s="96"/>
      <c r="J70" s="69"/>
    </row>
    <row r="71" ht="15.75" customHeight="1">
      <c r="A71" s="84"/>
      <c r="B71" s="86" t="s">
        <v>84</v>
      </c>
      <c r="C71" s="86" t="str">
        <f>'Ranking de URL'!D74</f>
        <v/>
      </c>
      <c r="D71" s="86" t="str">
        <f>'Ranking de URL'!E74</f>
        <v/>
      </c>
      <c r="E71" s="86" t="str">
        <f>'Ranking de URL'!F74</f>
        <v/>
      </c>
      <c r="F71" s="87" t="s">
        <v>47</v>
      </c>
      <c r="G71" s="104" t="str">
        <f>'Ranking de URL'!I74</f>
        <v/>
      </c>
      <c r="H71" s="89" t="str">
        <f>IFERROR(__xludf.DUMMYFUNCTION("IFERROR(CONCATENATE(""VALIDAÇÃO"", "" - "",D71,""/"",E71, "" | "", "" Art."",C71,"" | "",(REGEXEXTRACT(G71, ""/([^/]+)\/?$"") ),"" ""))"),"")</f>
        <v/>
      </c>
      <c r="I71" s="89" t="str">
        <f>IFERROR(__xludf.DUMMYFUNCTION("IFERROR(CONCATENATE("" Art."",C71,"" | "",(REGEXEXTRACT(G71, ""/([^/]+)\/?$"") ),"" ""))"),"")</f>
        <v/>
      </c>
      <c r="J71" s="69"/>
    </row>
    <row r="72" ht="15.75" customHeight="1">
      <c r="A72" s="84"/>
      <c r="B72" s="96"/>
      <c r="C72" s="96"/>
      <c r="D72" s="96"/>
      <c r="E72" s="96"/>
      <c r="F72" s="97" t="s">
        <v>36</v>
      </c>
      <c r="G72" s="105" t="str">
        <f>'Ranking de URL'!I75</f>
        <v/>
      </c>
      <c r="H72" s="96"/>
      <c r="I72" s="96"/>
      <c r="J72" s="69"/>
    </row>
    <row r="73" ht="15.75" customHeight="1">
      <c r="A73" s="84"/>
      <c r="B73" s="86" t="s">
        <v>85</v>
      </c>
      <c r="C73" s="86" t="str">
        <f>'Ranking de URL'!D76</f>
        <v/>
      </c>
      <c r="D73" s="86" t="str">
        <f>'Ranking de URL'!E76</f>
        <v/>
      </c>
      <c r="E73" s="86" t="str">
        <f>'Ranking de URL'!F76</f>
        <v/>
      </c>
      <c r="F73" s="87" t="s">
        <v>47</v>
      </c>
      <c r="G73" s="104" t="str">
        <f>'Ranking de URL'!I76</f>
        <v/>
      </c>
      <c r="H73" s="89" t="str">
        <f>IFERROR(__xludf.DUMMYFUNCTION("IFERROR(CONCATENATE(""VALIDAÇÃO"", "" - "",D73,""/"",E73, "" | "", "" Art."",C73,"" | "",(REGEXEXTRACT(G73, ""/([^/]+)\/?$"") ),"" ""))"),"")</f>
        <v/>
      </c>
      <c r="I73" s="89" t="str">
        <f>IFERROR(__xludf.DUMMYFUNCTION("IFERROR(CONCATENATE("" Art."",C73,"" | "",(REGEXEXTRACT(G73, ""/([^/]+)\/?$"") ),"" ""))"),"")</f>
        <v/>
      </c>
      <c r="J73" s="69"/>
    </row>
    <row r="74" ht="15.75" customHeight="1">
      <c r="A74" s="84"/>
      <c r="B74" s="96"/>
      <c r="C74" s="96"/>
      <c r="D74" s="96"/>
      <c r="E74" s="96"/>
      <c r="F74" s="97" t="s">
        <v>36</v>
      </c>
      <c r="G74" s="105" t="str">
        <f>'Ranking de URL'!I77</f>
        <v/>
      </c>
      <c r="H74" s="96"/>
      <c r="I74" s="96"/>
      <c r="J74" s="69"/>
    </row>
    <row r="75" ht="15.75" customHeight="1">
      <c r="A75" s="84"/>
      <c r="B75" s="86" t="s">
        <v>86</v>
      </c>
      <c r="C75" s="86" t="str">
        <f>'Ranking de URL'!D78</f>
        <v/>
      </c>
      <c r="D75" s="86" t="str">
        <f>'Ranking de URL'!E78</f>
        <v/>
      </c>
      <c r="E75" s="86" t="str">
        <f>'Ranking de URL'!F78</f>
        <v/>
      </c>
      <c r="F75" s="87" t="s">
        <v>47</v>
      </c>
      <c r="G75" s="104" t="str">
        <f>'Ranking de URL'!I78</f>
        <v/>
      </c>
      <c r="H75" s="89" t="str">
        <f>IFERROR(__xludf.DUMMYFUNCTION("IFERROR(CONCATENATE(""VALIDAÇÃO"", "" - "",D75,""/"",E75, "" | "", "" Art."",C75,"" | "",(REGEXEXTRACT(G75, ""/([^/]+)\/?$"") ),"" ""))"),"")</f>
        <v/>
      </c>
      <c r="I75" s="89" t="str">
        <f>IFERROR(__xludf.DUMMYFUNCTION("IFERROR(CONCATENATE("" Art."",C75,"" | "",(REGEXEXTRACT(G75, ""/([^/]+)\/?$"") ),"" ""))"),"")</f>
        <v/>
      </c>
      <c r="J75" s="69"/>
    </row>
    <row r="76" ht="15.75" customHeight="1">
      <c r="A76" s="84"/>
      <c r="B76" s="96"/>
      <c r="C76" s="96"/>
      <c r="D76" s="96"/>
      <c r="E76" s="96"/>
      <c r="F76" s="97" t="s">
        <v>36</v>
      </c>
      <c r="G76" s="105" t="str">
        <f>'Ranking de URL'!I79</f>
        <v/>
      </c>
      <c r="H76" s="96"/>
      <c r="I76" s="96"/>
      <c r="J76" s="69"/>
    </row>
    <row r="77" ht="15.75" customHeight="1">
      <c r="A77" s="84"/>
      <c r="B77" s="86" t="s">
        <v>87</v>
      </c>
      <c r="C77" s="86" t="str">
        <f>'Ranking de URL'!D80</f>
        <v/>
      </c>
      <c r="D77" s="86" t="str">
        <f>'Ranking de URL'!E80</f>
        <v/>
      </c>
      <c r="E77" s="86" t="str">
        <f>'Ranking de URL'!F80</f>
        <v/>
      </c>
      <c r="F77" s="87" t="s">
        <v>47</v>
      </c>
      <c r="G77" s="104" t="str">
        <f>'Ranking de URL'!I80</f>
        <v/>
      </c>
      <c r="H77" s="89" t="str">
        <f>IFERROR(__xludf.DUMMYFUNCTION("IFERROR(CONCATENATE(""VALIDAÇÃO"", "" - "",D77,""/"",E77, "" | "", "" Art."",C77,"" | "",(REGEXEXTRACT(G77, ""/([^/]+)\/?$"") ),"" ""))"),"")</f>
        <v/>
      </c>
      <c r="I77" s="89" t="str">
        <f>IFERROR(__xludf.DUMMYFUNCTION("IFERROR(CONCATENATE("" Art."",C77,"" | "",(REGEXEXTRACT(G77, ""/([^/]+)\/?$"") ),"" ""))"),"")</f>
        <v/>
      </c>
      <c r="J77" s="69"/>
    </row>
    <row r="78" ht="15.75" customHeight="1">
      <c r="A78" s="84"/>
      <c r="B78" s="96"/>
      <c r="C78" s="96"/>
      <c r="D78" s="96"/>
      <c r="E78" s="96"/>
      <c r="F78" s="97" t="s">
        <v>36</v>
      </c>
      <c r="G78" s="105" t="str">
        <f>'Ranking de URL'!I81</f>
        <v/>
      </c>
      <c r="H78" s="96"/>
      <c r="I78" s="96"/>
      <c r="J78" s="69"/>
    </row>
    <row r="79" ht="15.75" customHeight="1">
      <c r="A79" s="84"/>
      <c r="B79" s="86" t="s">
        <v>88</v>
      </c>
      <c r="C79" s="86" t="str">
        <f>'Ranking de URL'!D82</f>
        <v/>
      </c>
      <c r="D79" s="86" t="str">
        <f>'Ranking de URL'!E82</f>
        <v/>
      </c>
      <c r="E79" s="86" t="str">
        <f>'Ranking de URL'!F82</f>
        <v/>
      </c>
      <c r="F79" s="87" t="s">
        <v>47</v>
      </c>
      <c r="G79" s="104" t="str">
        <f>'Ranking de URL'!I82</f>
        <v/>
      </c>
      <c r="H79" s="89" t="str">
        <f>IFERROR(__xludf.DUMMYFUNCTION("IFERROR(CONCATENATE(""VALIDAÇÃO"", "" - "",D79,""/"",E79, "" | "", "" Art."",C79,"" | "",(REGEXEXTRACT(G79, ""/([^/]+)\/?$"") ),"" ""))"),"")</f>
        <v/>
      </c>
      <c r="I79" s="89" t="str">
        <f>IFERROR(__xludf.DUMMYFUNCTION("IFERROR(CONCATENATE("" Art."",C79,"" | "",(REGEXEXTRACT(G79, ""/([^/]+)\/?$"") ),"" ""))"),"")</f>
        <v/>
      </c>
      <c r="J79" s="69"/>
    </row>
    <row r="80" ht="15.75" customHeight="1">
      <c r="A80" s="84"/>
      <c r="B80" s="96"/>
      <c r="C80" s="96"/>
      <c r="D80" s="96"/>
      <c r="E80" s="96"/>
      <c r="F80" s="97" t="s">
        <v>36</v>
      </c>
      <c r="G80" s="105" t="str">
        <f>'Ranking de URL'!I83</f>
        <v/>
      </c>
      <c r="H80" s="96"/>
      <c r="I80" s="96"/>
      <c r="J80" s="69"/>
    </row>
    <row r="81" ht="15.75" customHeight="1">
      <c r="A81" s="84"/>
      <c r="B81" s="86" t="s">
        <v>89</v>
      </c>
      <c r="C81" s="86" t="str">
        <f>'Ranking de URL'!D84</f>
        <v/>
      </c>
      <c r="D81" s="86" t="str">
        <f>'Ranking de URL'!E84</f>
        <v/>
      </c>
      <c r="E81" s="86" t="str">
        <f>'Ranking de URL'!F84</f>
        <v/>
      </c>
      <c r="F81" s="87" t="s">
        <v>47</v>
      </c>
      <c r="G81" s="104" t="str">
        <f>'Ranking de URL'!I84</f>
        <v/>
      </c>
      <c r="H81" s="89" t="str">
        <f>IFERROR(__xludf.DUMMYFUNCTION("IFERROR(CONCATENATE(""VALIDAÇÃO"", "" - "",D81,""/"",E81, "" | "", "" Art."",C81,"" | "",(REGEXEXTRACT(G81, ""/([^/]+)\/?$"") ),"" ""))"),"")</f>
        <v/>
      </c>
      <c r="I81" s="89" t="str">
        <f>IFERROR(__xludf.DUMMYFUNCTION("IFERROR(CONCATENATE("" Art."",C81,"" | "",(REGEXEXTRACT(G81, ""/([^/]+)\/?$"") ),"" ""))"),"")</f>
        <v/>
      </c>
      <c r="J81" s="69"/>
    </row>
    <row r="82" ht="15.75" customHeight="1">
      <c r="A82" s="84"/>
      <c r="B82" s="96"/>
      <c r="C82" s="96"/>
      <c r="D82" s="96"/>
      <c r="E82" s="96"/>
      <c r="F82" s="97" t="s">
        <v>36</v>
      </c>
      <c r="G82" s="105" t="str">
        <f>'Ranking de URL'!I85</f>
        <v/>
      </c>
      <c r="H82" s="96"/>
      <c r="I82" s="96"/>
      <c r="J82" s="69"/>
    </row>
    <row r="83" ht="15.75" customHeight="1">
      <c r="A83" s="84"/>
      <c r="B83" s="86" t="s">
        <v>90</v>
      </c>
      <c r="C83" s="86" t="str">
        <f>'Ranking de URL'!D86</f>
        <v/>
      </c>
      <c r="D83" s="86" t="str">
        <f>'Ranking de URL'!E86</f>
        <v/>
      </c>
      <c r="E83" s="86" t="str">
        <f>'Ranking de URL'!F86</f>
        <v/>
      </c>
      <c r="F83" s="87" t="s">
        <v>47</v>
      </c>
      <c r="G83" s="104" t="str">
        <f>'Ranking de URL'!I86</f>
        <v/>
      </c>
      <c r="H83" s="89" t="str">
        <f>IFERROR(__xludf.DUMMYFUNCTION("IFERROR(CONCATENATE(""VALIDAÇÃO"", "" - "",D83,""/"",E83, "" | "", "" Art."",C83,"" | "",(REGEXEXTRACT(G83, ""/([^/]+)\/?$"") ),"" ""))"),"")</f>
        <v/>
      </c>
      <c r="I83" s="89" t="str">
        <f>IFERROR(__xludf.DUMMYFUNCTION("IFERROR(CONCATENATE("" Art."",C83,"" | "",(REGEXEXTRACT(G83, ""/([^/]+)\/?$"") ),"" ""))"),"")</f>
        <v/>
      </c>
      <c r="J83" s="69"/>
    </row>
    <row r="84" ht="15.75" customHeight="1">
      <c r="A84" s="84"/>
      <c r="B84" s="96"/>
      <c r="C84" s="96"/>
      <c r="D84" s="96"/>
      <c r="E84" s="96"/>
      <c r="F84" s="97" t="s">
        <v>36</v>
      </c>
      <c r="G84" s="105" t="str">
        <f>'Ranking de URL'!I87</f>
        <v/>
      </c>
      <c r="H84" s="96"/>
      <c r="I84" s="96"/>
      <c r="J84" s="69"/>
    </row>
    <row r="85" ht="15.75" customHeight="1">
      <c r="A85" s="84"/>
      <c r="B85" s="86" t="s">
        <v>91</v>
      </c>
      <c r="C85" s="86" t="str">
        <f>'Ranking de URL'!D88</f>
        <v/>
      </c>
      <c r="D85" s="86" t="str">
        <f>'Ranking de URL'!E88</f>
        <v/>
      </c>
      <c r="E85" s="86" t="str">
        <f>'Ranking de URL'!F88</f>
        <v/>
      </c>
      <c r="F85" s="87" t="s">
        <v>47</v>
      </c>
      <c r="G85" s="104" t="str">
        <f>'Ranking de URL'!I88</f>
        <v/>
      </c>
      <c r="H85" s="89" t="str">
        <f>IFERROR(__xludf.DUMMYFUNCTION("IFERROR(CONCATENATE(""VALIDAÇÃO"", "" - "",D85,""/"",E85, "" | "", "" Art."",C85,"" | "",(REGEXEXTRACT(G85, ""/([^/]+)\/?$"") ),"" ""))"),"")</f>
        <v/>
      </c>
      <c r="I85" s="89" t="str">
        <f>IFERROR(__xludf.DUMMYFUNCTION("IFERROR(CONCATENATE("" Art."",C85,"" | "",(REGEXEXTRACT(G85, ""/([^/]+)\/?$"") ),"" ""))"),"")</f>
        <v/>
      </c>
      <c r="J85" s="69"/>
    </row>
    <row r="86" ht="15.75" customHeight="1">
      <c r="A86" s="84"/>
      <c r="B86" s="96"/>
      <c r="C86" s="96"/>
      <c r="D86" s="96"/>
      <c r="E86" s="96"/>
      <c r="F86" s="97" t="s">
        <v>36</v>
      </c>
      <c r="G86" s="105" t="str">
        <f>'Ranking de URL'!I89</f>
        <v/>
      </c>
      <c r="H86" s="96"/>
      <c r="I86" s="96"/>
      <c r="J86" s="69"/>
    </row>
    <row r="87" ht="15.75" customHeight="1">
      <c r="A87" s="84"/>
      <c r="B87" s="86" t="s">
        <v>92</v>
      </c>
      <c r="C87" s="86" t="str">
        <f>'Ranking de URL'!D90</f>
        <v/>
      </c>
      <c r="D87" s="86" t="str">
        <f>'Ranking de URL'!E90</f>
        <v/>
      </c>
      <c r="E87" s="86" t="str">
        <f>'Ranking de URL'!F90</f>
        <v/>
      </c>
      <c r="F87" s="87" t="s">
        <v>47</v>
      </c>
      <c r="G87" s="104" t="str">
        <f>'Ranking de URL'!I90</f>
        <v/>
      </c>
      <c r="H87" s="89" t="str">
        <f>IFERROR(__xludf.DUMMYFUNCTION("IFERROR(CONCATENATE(""VALIDAÇÃO"", "" - "",D87,""/"",E87, "" | "", "" Art."",C87,"" | "",(REGEXEXTRACT(G87, ""/([^/]+)\/?$"") ),"" ""))"),"")</f>
        <v/>
      </c>
      <c r="I87" s="89" t="str">
        <f>IFERROR(__xludf.DUMMYFUNCTION("IFERROR(CONCATENATE("" Art."",C87,"" | "",(REGEXEXTRACT(G87, ""/([^/]+)\/?$"") ),"" ""))"),"")</f>
        <v/>
      </c>
      <c r="J87" s="69"/>
    </row>
    <row r="88" ht="15.75" customHeight="1">
      <c r="A88" s="84"/>
      <c r="B88" s="96"/>
      <c r="C88" s="96"/>
      <c r="D88" s="96"/>
      <c r="E88" s="96"/>
      <c r="F88" s="97" t="s">
        <v>36</v>
      </c>
      <c r="G88" s="105" t="str">
        <f>'Ranking de URL'!I91</f>
        <v/>
      </c>
      <c r="H88" s="96"/>
      <c r="I88" s="96"/>
      <c r="J88" s="69"/>
    </row>
    <row r="89" ht="15.75" customHeight="1">
      <c r="A89" s="84"/>
      <c r="B89" s="86" t="s">
        <v>93</v>
      </c>
      <c r="C89" s="86" t="str">
        <f>'Ranking de URL'!D92</f>
        <v/>
      </c>
      <c r="D89" s="86" t="str">
        <f>'Ranking de URL'!E92</f>
        <v/>
      </c>
      <c r="E89" s="86" t="str">
        <f>'Ranking de URL'!F92</f>
        <v/>
      </c>
      <c r="F89" s="87" t="s">
        <v>47</v>
      </c>
      <c r="G89" s="104" t="str">
        <f>'Ranking de URL'!I92</f>
        <v/>
      </c>
      <c r="H89" s="89" t="str">
        <f>IFERROR(__xludf.DUMMYFUNCTION("IFERROR(CONCATENATE(""VALIDAÇÃO"", "" - "",D89,""/"",E89, "" | "", "" Art."",C89,"" | "",(REGEXEXTRACT(G89, ""/([^/]+)\/?$"") ),"" ""))"),"")</f>
        <v/>
      </c>
      <c r="I89" s="89" t="str">
        <f>IFERROR(__xludf.DUMMYFUNCTION("IFERROR(CONCATENATE("" Art."",C89,"" | "",(REGEXEXTRACT(G89, ""/([^/]+)\/?$"") ),"" ""))"),"")</f>
        <v/>
      </c>
      <c r="J89" s="69"/>
    </row>
    <row r="90" ht="15.75" customHeight="1">
      <c r="A90" s="84"/>
      <c r="B90" s="96"/>
      <c r="C90" s="96"/>
      <c r="D90" s="96"/>
      <c r="E90" s="96"/>
      <c r="F90" s="97" t="s">
        <v>36</v>
      </c>
      <c r="G90" s="105" t="str">
        <f>'Ranking de URL'!I93</f>
        <v/>
      </c>
      <c r="H90" s="96"/>
      <c r="I90" s="96"/>
      <c r="J90" s="69"/>
    </row>
    <row r="91" ht="15.75" customHeight="1">
      <c r="A91" s="84"/>
      <c r="B91" s="86" t="s">
        <v>94</v>
      </c>
      <c r="C91" s="86" t="str">
        <f>'Ranking de URL'!D94</f>
        <v/>
      </c>
      <c r="D91" s="86" t="str">
        <f>'Ranking de URL'!E94</f>
        <v/>
      </c>
      <c r="E91" s="86" t="str">
        <f>'Ranking de URL'!F94</f>
        <v/>
      </c>
      <c r="F91" s="87" t="s">
        <v>47</v>
      </c>
      <c r="G91" s="104" t="str">
        <f>'Ranking de URL'!I94</f>
        <v/>
      </c>
      <c r="H91" s="89" t="str">
        <f>IFERROR(__xludf.DUMMYFUNCTION("IFERROR(CONCATENATE(""VALIDAÇÃO"", "" - "",D91,""/"",E91, "" | "", "" Art."",C91,"" | "",(REGEXEXTRACT(G91, ""/([^/]+)\/?$"") ),"" ""))"),"")</f>
        <v/>
      </c>
      <c r="I91" s="89" t="str">
        <f>IFERROR(__xludf.DUMMYFUNCTION("IFERROR(CONCATENATE("" Art."",C91,"" | "",(REGEXEXTRACT(G91, ""/([^/]+)\/?$"") ),"" ""))"),"")</f>
        <v/>
      </c>
      <c r="J91" s="69"/>
    </row>
    <row r="92" ht="15.75" customHeight="1">
      <c r="A92" s="84"/>
      <c r="B92" s="96"/>
      <c r="C92" s="96"/>
      <c r="D92" s="96"/>
      <c r="E92" s="96"/>
      <c r="F92" s="97" t="s">
        <v>36</v>
      </c>
      <c r="G92" s="105" t="str">
        <f>'Ranking de URL'!I95</f>
        <v/>
      </c>
      <c r="H92" s="96"/>
      <c r="I92" s="96"/>
      <c r="J92" s="69"/>
    </row>
    <row r="93" ht="15.75" customHeight="1">
      <c r="A93" s="84"/>
      <c r="B93" s="86" t="s">
        <v>95</v>
      </c>
      <c r="C93" s="86" t="str">
        <f>'Ranking de URL'!D96</f>
        <v/>
      </c>
      <c r="D93" s="86" t="str">
        <f>'Ranking de URL'!E96</f>
        <v/>
      </c>
      <c r="E93" s="86" t="str">
        <f>'Ranking de URL'!F96</f>
        <v/>
      </c>
      <c r="F93" s="87" t="s">
        <v>47</v>
      </c>
      <c r="G93" s="104" t="str">
        <f>'Ranking de URL'!I96</f>
        <v/>
      </c>
      <c r="H93" s="89" t="str">
        <f>IFERROR(__xludf.DUMMYFUNCTION("IFERROR(CONCATENATE(""VALIDAÇÃO"", "" - "",D93,""/"",E93, "" | "", "" Art."",C93,"" | "",(REGEXEXTRACT(G93, ""/([^/]+)\/?$"") ),"" ""))"),"")</f>
        <v/>
      </c>
      <c r="I93" s="89" t="str">
        <f>IFERROR(__xludf.DUMMYFUNCTION("IFERROR(CONCATENATE("" Art."",C93,"" | "",(REGEXEXTRACT(G93, ""/([^/]+)\/?$"") ),"" ""))"),"")</f>
        <v/>
      </c>
      <c r="J93" s="69"/>
    </row>
    <row r="94" ht="15.75" customHeight="1">
      <c r="A94" s="84"/>
      <c r="B94" s="96"/>
      <c r="C94" s="96"/>
      <c r="D94" s="96"/>
      <c r="E94" s="96"/>
      <c r="F94" s="97" t="s">
        <v>36</v>
      </c>
      <c r="G94" s="105" t="str">
        <f>'Ranking de URL'!I97</f>
        <v/>
      </c>
      <c r="H94" s="96"/>
      <c r="I94" s="96"/>
      <c r="J94" s="69"/>
    </row>
    <row r="95" ht="15.75" customHeight="1">
      <c r="A95" s="84"/>
      <c r="B95" s="86" t="s">
        <v>96</v>
      </c>
      <c r="C95" s="86" t="str">
        <f>'Ranking de URL'!D98</f>
        <v/>
      </c>
      <c r="D95" s="86" t="str">
        <f>'Ranking de URL'!E98</f>
        <v/>
      </c>
      <c r="E95" s="86" t="str">
        <f>'Ranking de URL'!F98</f>
        <v/>
      </c>
      <c r="F95" s="87" t="s">
        <v>47</v>
      </c>
      <c r="G95" s="104" t="str">
        <f>'Ranking de URL'!I98</f>
        <v/>
      </c>
      <c r="H95" s="89" t="str">
        <f>IFERROR(__xludf.DUMMYFUNCTION("IFERROR(CONCATENATE(""VALIDAÇÃO"", "" - "",D95,""/"",E95, "" | "", "" Art."",C95,"" | "",(REGEXEXTRACT(G95, ""/([^/]+)\/?$"") ),"" ""))"),"")</f>
        <v/>
      </c>
      <c r="I95" s="89" t="str">
        <f>IFERROR(__xludf.DUMMYFUNCTION("IFERROR(CONCATENATE("" Art."",C95,"" | "",(REGEXEXTRACT(G95, ""/([^/]+)\/?$"") ),"" ""))"),"")</f>
        <v/>
      </c>
      <c r="J95" s="69"/>
    </row>
    <row r="96" ht="15.75" customHeight="1">
      <c r="A96" s="84"/>
      <c r="B96" s="96"/>
      <c r="C96" s="96"/>
      <c r="D96" s="96"/>
      <c r="E96" s="96"/>
      <c r="F96" s="97" t="s">
        <v>36</v>
      </c>
      <c r="G96" s="105" t="str">
        <f>'Ranking de URL'!I99</f>
        <v/>
      </c>
      <c r="H96" s="96"/>
      <c r="I96" s="96"/>
      <c r="J96" s="69"/>
    </row>
    <row r="97" ht="15.75" customHeight="1">
      <c r="A97" s="84"/>
      <c r="B97" s="86" t="s">
        <v>97</v>
      </c>
      <c r="C97" s="86" t="str">
        <f>'Ranking de URL'!D100</f>
        <v/>
      </c>
      <c r="D97" s="86" t="str">
        <f>'Ranking de URL'!E100</f>
        <v/>
      </c>
      <c r="E97" s="86" t="str">
        <f>'Ranking de URL'!F100</f>
        <v/>
      </c>
      <c r="F97" s="87" t="s">
        <v>47</v>
      </c>
      <c r="G97" s="104" t="str">
        <f>'Ranking de URL'!I100</f>
        <v/>
      </c>
      <c r="H97" s="89" t="str">
        <f>IFERROR(__xludf.DUMMYFUNCTION("IFERROR(CONCATENATE(""VALIDAÇÃO"", "" - "",D97,""/"",E97, "" | "", "" Art."",C97,"" | "",(REGEXEXTRACT(G97, ""/([^/]+)\/?$"") ),"" ""))"),"")</f>
        <v/>
      </c>
      <c r="I97" s="89" t="str">
        <f>IFERROR(__xludf.DUMMYFUNCTION("IFERROR(CONCATENATE("" Art."",C97,"" | "",(REGEXEXTRACT(G97, ""/([^/]+)\/?$"") ),"" ""))"),"")</f>
        <v/>
      </c>
      <c r="J97" s="69"/>
    </row>
    <row r="98" ht="15.75" customHeight="1">
      <c r="A98" s="84"/>
      <c r="B98" s="96"/>
      <c r="C98" s="96"/>
      <c r="D98" s="96"/>
      <c r="E98" s="96"/>
      <c r="F98" s="97" t="s">
        <v>36</v>
      </c>
      <c r="G98" s="105" t="str">
        <f>'Ranking de URL'!I101</f>
        <v/>
      </c>
      <c r="H98" s="96"/>
      <c r="I98" s="96"/>
      <c r="J98" s="69"/>
    </row>
    <row r="99" ht="15.75" customHeight="1">
      <c r="A99" s="84"/>
      <c r="B99" s="86" t="s">
        <v>98</v>
      </c>
      <c r="C99" s="86" t="str">
        <f>'Ranking de URL'!D102</f>
        <v/>
      </c>
      <c r="D99" s="86" t="str">
        <f>'Ranking de URL'!E102</f>
        <v/>
      </c>
      <c r="E99" s="86" t="str">
        <f>'Ranking de URL'!F102</f>
        <v/>
      </c>
      <c r="F99" s="87" t="s">
        <v>47</v>
      </c>
      <c r="G99" s="104" t="str">
        <f>'Ranking de URL'!I102</f>
        <v/>
      </c>
      <c r="H99" s="89" t="str">
        <f>IFERROR(__xludf.DUMMYFUNCTION("IFERROR(CONCATENATE(""VALIDAÇÃO"", "" - "",D99,""/"",E99, "" | "", "" Art."",C99,"" | "",(REGEXEXTRACT(G99, ""/([^/]+)\/?$"") ),"" ""))"),"")</f>
        <v/>
      </c>
      <c r="I99" s="89" t="str">
        <f>IFERROR(__xludf.DUMMYFUNCTION("IFERROR(CONCATENATE("" Art."",C99,"" | "",(REGEXEXTRACT(G99, ""/([^/]+)\/?$"") ),"" ""))"),"")</f>
        <v/>
      </c>
      <c r="J99" s="69"/>
    </row>
    <row r="100" ht="15.75" customHeight="1">
      <c r="A100" s="84"/>
      <c r="B100" s="96"/>
      <c r="C100" s="96"/>
      <c r="D100" s="96"/>
      <c r="E100" s="96"/>
      <c r="F100" s="97" t="s">
        <v>36</v>
      </c>
      <c r="G100" s="105" t="str">
        <f>'Ranking de URL'!I103</f>
        <v/>
      </c>
      <c r="H100" s="96"/>
      <c r="I100" s="96"/>
      <c r="J100" s="69"/>
    </row>
    <row r="101" ht="15.75" customHeight="1">
      <c r="A101" s="84"/>
      <c r="B101" s="86" t="s">
        <v>99</v>
      </c>
      <c r="C101" s="86" t="str">
        <f>'Ranking de URL'!D104</f>
        <v/>
      </c>
      <c r="D101" s="86" t="str">
        <f>'Ranking de URL'!E104</f>
        <v/>
      </c>
      <c r="E101" s="86" t="str">
        <f>'Ranking de URL'!F104</f>
        <v/>
      </c>
      <c r="F101" s="87" t="s">
        <v>47</v>
      </c>
      <c r="G101" s="104" t="str">
        <f>'Ranking de URL'!I104</f>
        <v/>
      </c>
      <c r="H101" s="89" t="str">
        <f>IFERROR(__xludf.DUMMYFUNCTION("IFERROR(CONCATENATE(""VALIDAÇÃO"", "" - "",D101,""/"",E101, "" | "", "" Art."",C101,"" | "",(REGEXEXTRACT(G101, ""/([^/]+)\/?$"") ),"" ""))"),"")</f>
        <v/>
      </c>
      <c r="I101" s="89" t="str">
        <f>IFERROR(__xludf.DUMMYFUNCTION("IFERROR(CONCATENATE("" Art."",C101,"" | "",(REGEXEXTRACT(G101, ""/([^/]+)\/?$"") ),"" ""))"),"")</f>
        <v/>
      </c>
      <c r="J101" s="69"/>
    </row>
    <row r="102" ht="15.75" customHeight="1">
      <c r="A102" s="84"/>
      <c r="B102" s="96"/>
      <c r="C102" s="96"/>
      <c r="D102" s="96"/>
      <c r="E102" s="96"/>
      <c r="F102" s="97" t="s">
        <v>36</v>
      </c>
      <c r="G102" s="105" t="str">
        <f>'Ranking de URL'!I105</f>
        <v/>
      </c>
      <c r="H102" s="96"/>
      <c r="I102" s="96"/>
      <c r="J102" s="69"/>
    </row>
    <row r="103" ht="15.75" customHeight="1">
      <c r="A103" s="84"/>
      <c r="B103" s="86" t="s">
        <v>100</v>
      </c>
      <c r="C103" s="86" t="str">
        <f>'Ranking de URL'!D106</f>
        <v/>
      </c>
      <c r="D103" s="86" t="str">
        <f>'Ranking de URL'!E106</f>
        <v/>
      </c>
      <c r="E103" s="86" t="str">
        <f>'Ranking de URL'!F106</f>
        <v/>
      </c>
      <c r="F103" s="87" t="s">
        <v>47</v>
      </c>
      <c r="G103" s="104" t="str">
        <f>'Ranking de URL'!I106</f>
        <v/>
      </c>
      <c r="H103" s="89" t="str">
        <f>IFERROR(__xludf.DUMMYFUNCTION("IFERROR(CONCATENATE(""VALIDAÇÃO"", "" - "",D103,""/"",E103, "" | "", "" Art."",C103,"" | "",(REGEXEXTRACT(G103, ""/([^/]+)\/?$"") ),"" ""))"),"")</f>
        <v/>
      </c>
      <c r="I103" s="89" t="str">
        <f>IFERROR(__xludf.DUMMYFUNCTION("IFERROR(CONCATENATE("" Art."",C103,"" | "",(REGEXEXTRACT(G103, ""/([^/]+)\/?$"") ),"" ""))"),"")</f>
        <v/>
      </c>
      <c r="J103" s="69"/>
    </row>
    <row r="104" ht="15.75" customHeight="1">
      <c r="A104" s="84"/>
      <c r="B104" s="96"/>
      <c r="C104" s="96"/>
      <c r="D104" s="96"/>
      <c r="E104" s="96"/>
      <c r="F104" s="97" t="s">
        <v>36</v>
      </c>
      <c r="G104" s="105" t="str">
        <f>'Ranking de URL'!I107</f>
        <v/>
      </c>
      <c r="H104" s="96"/>
      <c r="I104" s="96"/>
      <c r="J104" s="69"/>
    </row>
    <row r="105" ht="15.75" customHeight="1">
      <c r="A105" s="84"/>
      <c r="B105" s="86" t="s">
        <v>101</v>
      </c>
      <c r="C105" s="86" t="str">
        <f>'Ranking de URL'!D108</f>
        <v/>
      </c>
      <c r="D105" s="86" t="str">
        <f>'Ranking de URL'!E108</f>
        <v/>
      </c>
      <c r="E105" s="86" t="str">
        <f>'Ranking de URL'!F108</f>
        <v/>
      </c>
      <c r="F105" s="87" t="s">
        <v>47</v>
      </c>
      <c r="G105" s="104" t="str">
        <f>'Ranking de URL'!I108</f>
        <v/>
      </c>
      <c r="H105" s="89" t="str">
        <f>IFERROR(__xludf.DUMMYFUNCTION("IFERROR(CONCATENATE(""VALIDAÇÃO"", "" - "",D105,""/"",E105, "" | "", "" Art."",C105,"" | "",(REGEXEXTRACT(G105, ""/([^/]+)\/?$"") ),"" ""))"),"")</f>
        <v/>
      </c>
      <c r="I105" s="89" t="str">
        <f>IFERROR(__xludf.DUMMYFUNCTION("IFERROR(CONCATENATE("" Art."",C105,"" | "",(REGEXEXTRACT(G105, ""/([^/]+)\/?$"") ),"" ""))"),"")</f>
        <v/>
      </c>
      <c r="J105" s="69"/>
    </row>
    <row r="106" ht="15.75" customHeight="1">
      <c r="A106" s="84"/>
      <c r="B106" s="96"/>
      <c r="C106" s="96"/>
      <c r="D106" s="96"/>
      <c r="E106" s="96"/>
      <c r="F106" s="97" t="s">
        <v>36</v>
      </c>
      <c r="G106" s="105" t="str">
        <f>'Ranking de URL'!I109</f>
        <v/>
      </c>
      <c r="H106" s="96"/>
      <c r="I106" s="96"/>
      <c r="J106" s="69"/>
    </row>
    <row r="107" ht="15.75" customHeight="1">
      <c r="A107" s="84"/>
      <c r="B107" s="86" t="s">
        <v>102</v>
      </c>
      <c r="C107" s="86" t="str">
        <f>'Ranking de URL'!D110</f>
        <v/>
      </c>
      <c r="D107" s="86" t="str">
        <f>'Ranking de URL'!E110</f>
        <v/>
      </c>
      <c r="E107" s="86" t="str">
        <f>'Ranking de URL'!F110</f>
        <v/>
      </c>
      <c r="F107" s="87" t="s">
        <v>47</v>
      </c>
      <c r="G107" s="104" t="str">
        <f>'Ranking de URL'!I110</f>
        <v/>
      </c>
      <c r="H107" s="89" t="str">
        <f>IFERROR(__xludf.DUMMYFUNCTION("IFERROR(CONCATENATE(""VALIDAÇÃO"", "" - "",D107,""/"",E107, "" | "", "" Art."",C107,"" | "",(REGEXEXTRACT(G107, ""/([^/]+)\/?$"") ),"" ""))"),"")</f>
        <v/>
      </c>
      <c r="I107" s="89" t="str">
        <f>IFERROR(__xludf.DUMMYFUNCTION("IFERROR(CONCATENATE("" Art."",C107,"" | "",(REGEXEXTRACT(G107, ""/([^/]+)\/?$"") ),"" ""))"),"")</f>
        <v/>
      </c>
      <c r="J107" s="69"/>
    </row>
    <row r="108" ht="15.75" customHeight="1">
      <c r="A108" s="84"/>
      <c r="B108" s="96"/>
      <c r="C108" s="96"/>
      <c r="D108" s="96"/>
      <c r="E108" s="96"/>
      <c r="F108" s="97" t="s">
        <v>36</v>
      </c>
      <c r="G108" s="105" t="str">
        <f>'Ranking de URL'!I111</f>
        <v/>
      </c>
      <c r="H108" s="96"/>
      <c r="I108" s="96"/>
      <c r="J108" s="69"/>
    </row>
    <row r="109" ht="15.75" customHeight="1">
      <c r="A109" s="84"/>
      <c r="B109" s="86" t="s">
        <v>103</v>
      </c>
      <c r="C109" s="86" t="str">
        <f>'Ranking de URL'!D112</f>
        <v/>
      </c>
      <c r="D109" s="86" t="str">
        <f>'Ranking de URL'!E112</f>
        <v/>
      </c>
      <c r="E109" s="86" t="str">
        <f>'Ranking de URL'!F112</f>
        <v/>
      </c>
      <c r="F109" s="87" t="s">
        <v>47</v>
      </c>
      <c r="G109" s="104" t="str">
        <f>'Ranking de URL'!I112</f>
        <v/>
      </c>
      <c r="H109" s="89" t="str">
        <f>IFERROR(__xludf.DUMMYFUNCTION("IFERROR(CONCATENATE(""VALIDAÇÃO"", "" - "",D109,""/"",E109, "" | "", "" Art."",C109,"" | "",(REGEXEXTRACT(G109, ""/([^/]+)\/?$"") ),"" ""))"),"")</f>
        <v/>
      </c>
      <c r="I109" s="89" t="str">
        <f>IFERROR(__xludf.DUMMYFUNCTION("IFERROR(CONCATENATE("" Art."",C109,"" | "",(REGEXEXTRACT(G109, ""/([^/]+)\/?$"") ),"" ""))"),"")</f>
        <v/>
      </c>
      <c r="J109" s="69"/>
    </row>
    <row r="110" ht="15.75" customHeight="1">
      <c r="A110" s="84"/>
      <c r="B110" s="96"/>
      <c r="C110" s="96"/>
      <c r="D110" s="96"/>
      <c r="E110" s="96"/>
      <c r="F110" s="97" t="s">
        <v>36</v>
      </c>
      <c r="G110" s="105" t="str">
        <f>'Ranking de URL'!I113</f>
        <v/>
      </c>
      <c r="H110" s="96"/>
      <c r="I110" s="96"/>
      <c r="J110" s="69"/>
    </row>
    <row r="111" ht="15.75" customHeight="1">
      <c r="A111" s="84"/>
      <c r="B111" s="86" t="s">
        <v>104</v>
      </c>
      <c r="C111" s="86" t="str">
        <f>'Ranking de URL'!D114</f>
        <v/>
      </c>
      <c r="D111" s="86" t="str">
        <f>'Ranking de URL'!E114</f>
        <v/>
      </c>
      <c r="E111" s="86" t="str">
        <f>'Ranking de URL'!F114</f>
        <v/>
      </c>
      <c r="F111" s="87" t="s">
        <v>47</v>
      </c>
      <c r="G111" s="104" t="str">
        <f>'Ranking de URL'!I114</f>
        <v/>
      </c>
      <c r="H111" s="89" t="str">
        <f>IFERROR(__xludf.DUMMYFUNCTION("IFERROR(CONCATENATE(""VALIDAÇÃO"", "" - "",D111,""/"",E111, "" | "", "" Art."",C111,"" | "",(REGEXEXTRACT(G111, ""/([^/]+)\/?$"") ),"" ""))"),"")</f>
        <v/>
      </c>
      <c r="I111" s="89" t="str">
        <f>IFERROR(__xludf.DUMMYFUNCTION("IFERROR(CONCATENATE("" Art."",C111,"" | "",(REGEXEXTRACT(G111, ""/([^/]+)\/?$"") ),"" ""))"),"")</f>
        <v/>
      </c>
      <c r="J111" s="69"/>
    </row>
    <row r="112" ht="15.75" customHeight="1">
      <c r="A112" s="84"/>
      <c r="B112" s="96"/>
      <c r="C112" s="96"/>
      <c r="D112" s="96"/>
      <c r="E112" s="96"/>
      <c r="F112" s="97" t="s">
        <v>36</v>
      </c>
      <c r="G112" s="105" t="str">
        <f>'Ranking de URL'!I115</f>
        <v/>
      </c>
      <c r="H112" s="96"/>
      <c r="I112" s="96"/>
      <c r="J112" s="69"/>
    </row>
    <row r="113" ht="15.75" customHeight="1">
      <c r="A113" s="84"/>
      <c r="B113" s="86" t="s">
        <v>105</v>
      </c>
      <c r="C113" s="86" t="str">
        <f>'Ranking de URL'!D116</f>
        <v/>
      </c>
      <c r="D113" s="86" t="str">
        <f>'Ranking de URL'!E116</f>
        <v/>
      </c>
      <c r="E113" s="86" t="str">
        <f>'Ranking de URL'!F116</f>
        <v/>
      </c>
      <c r="F113" s="87" t="s">
        <v>47</v>
      </c>
      <c r="G113" s="104" t="str">
        <f>'Ranking de URL'!I116</f>
        <v/>
      </c>
      <c r="H113" s="89" t="str">
        <f>IFERROR(__xludf.DUMMYFUNCTION("IFERROR(CONCATENATE(""VALIDAÇÃO"", "" - "",D113,""/"",E113, "" | "", "" Art."",C113,"" | "",(REGEXEXTRACT(G113, ""/([^/]+)\/?$"") ),"" ""))"),"")</f>
        <v/>
      </c>
      <c r="I113" s="89" t="str">
        <f>IFERROR(__xludf.DUMMYFUNCTION("IFERROR(CONCATENATE("" Art."",C113,"" | "",(REGEXEXTRACT(G113, ""/([^/]+)\/?$"") ),"" ""))"),"")</f>
        <v/>
      </c>
      <c r="J113" s="69"/>
    </row>
    <row r="114" ht="15.75" customHeight="1">
      <c r="A114" s="84"/>
      <c r="B114" s="96"/>
      <c r="C114" s="96"/>
      <c r="D114" s="96"/>
      <c r="E114" s="96"/>
      <c r="F114" s="97" t="s">
        <v>36</v>
      </c>
      <c r="G114" s="105" t="str">
        <f>'Ranking de URL'!I117</f>
        <v/>
      </c>
      <c r="H114" s="96"/>
      <c r="I114" s="96"/>
      <c r="J114" s="69"/>
    </row>
    <row r="115" ht="15.75" customHeight="1">
      <c r="A115" s="84"/>
      <c r="B115" s="86" t="s">
        <v>106</v>
      </c>
      <c r="C115" s="86" t="str">
        <f>'Ranking de URL'!D118</f>
        <v/>
      </c>
      <c r="D115" s="86" t="str">
        <f>'Ranking de URL'!E118</f>
        <v/>
      </c>
      <c r="E115" s="86" t="str">
        <f>'Ranking de URL'!F118</f>
        <v/>
      </c>
      <c r="F115" s="87" t="s">
        <v>47</v>
      </c>
      <c r="G115" s="104" t="str">
        <f>'Ranking de URL'!I118</f>
        <v/>
      </c>
      <c r="H115" s="89" t="str">
        <f>IFERROR(__xludf.DUMMYFUNCTION("IFERROR(CONCATENATE(""VALIDAÇÃO"", "" - "",D115,""/"",E115, "" | "", "" Art."",C115,"" | "",(REGEXEXTRACT(G115, ""/([^/]+)\/?$"") ),"" ""))"),"")</f>
        <v/>
      </c>
      <c r="I115" s="89" t="str">
        <f>IFERROR(__xludf.DUMMYFUNCTION("IFERROR(CONCATENATE("" Art."",C115,"" | "",(REGEXEXTRACT(G115, ""/([^/]+)\/?$"") ),"" ""))"),"")</f>
        <v/>
      </c>
      <c r="J115" s="69"/>
    </row>
    <row r="116" ht="15.75" customHeight="1">
      <c r="A116" s="84"/>
      <c r="B116" s="96"/>
      <c r="C116" s="96"/>
      <c r="D116" s="96"/>
      <c r="E116" s="96"/>
      <c r="F116" s="97" t="s">
        <v>36</v>
      </c>
      <c r="G116" s="105" t="str">
        <f>'Ranking de URL'!I119</f>
        <v/>
      </c>
      <c r="H116" s="96"/>
      <c r="I116" s="96"/>
      <c r="J116" s="69"/>
    </row>
    <row r="117" ht="15.75" customHeight="1">
      <c r="A117" s="84"/>
      <c r="B117" s="86" t="s">
        <v>107</v>
      </c>
      <c r="C117" s="86" t="str">
        <f>'Ranking de URL'!D120</f>
        <v/>
      </c>
      <c r="D117" s="86" t="str">
        <f>'Ranking de URL'!E120</f>
        <v/>
      </c>
      <c r="E117" s="86" t="str">
        <f>'Ranking de URL'!F120</f>
        <v/>
      </c>
      <c r="F117" s="87" t="s">
        <v>47</v>
      </c>
      <c r="G117" s="104" t="str">
        <f>'Ranking de URL'!I120</f>
        <v/>
      </c>
      <c r="H117" s="89" t="str">
        <f>IFERROR(__xludf.DUMMYFUNCTION("IFERROR(CONCATENATE(""VALIDAÇÃO"", "" - "",D117,""/"",E117, "" | "", "" Art."",C117,"" | "",(REGEXEXTRACT(G117, ""/([^/]+)\/?$"") ),"" ""))"),"")</f>
        <v/>
      </c>
      <c r="I117" s="89" t="str">
        <f>IFERROR(__xludf.DUMMYFUNCTION("IFERROR(CONCATENATE("" Art."",C117,"" | "",(REGEXEXTRACT(G117, ""/([^/]+)\/?$"") ),"" ""))"),"")</f>
        <v/>
      </c>
      <c r="J117" s="69"/>
    </row>
    <row r="118" ht="15.75" customHeight="1">
      <c r="A118" s="84"/>
      <c r="B118" s="96"/>
      <c r="C118" s="96"/>
      <c r="D118" s="96"/>
      <c r="E118" s="96"/>
      <c r="F118" s="97" t="s">
        <v>36</v>
      </c>
      <c r="G118" s="105" t="str">
        <f>'Ranking de URL'!I121</f>
        <v/>
      </c>
      <c r="H118" s="96"/>
      <c r="I118" s="96"/>
      <c r="J118" s="69"/>
    </row>
    <row r="119" ht="15.75" customHeight="1">
      <c r="A119" s="84"/>
      <c r="B119" s="86" t="s">
        <v>108</v>
      </c>
      <c r="C119" s="86" t="str">
        <f>'Ranking de URL'!D122</f>
        <v/>
      </c>
      <c r="D119" s="86" t="str">
        <f>'Ranking de URL'!E122</f>
        <v/>
      </c>
      <c r="E119" s="86" t="str">
        <f>'Ranking de URL'!F122</f>
        <v/>
      </c>
      <c r="F119" s="87" t="s">
        <v>47</v>
      </c>
      <c r="G119" s="104" t="str">
        <f>'Ranking de URL'!I122</f>
        <v/>
      </c>
      <c r="H119" s="89" t="str">
        <f>IFERROR(__xludf.DUMMYFUNCTION("IFERROR(CONCATENATE(""VALIDAÇÃO"", "" - "",D119,""/"",E119, "" | "", "" Art."",C119,"" | "",(REGEXEXTRACT(G119, ""/([^/]+)\/?$"") ),"" ""))"),"")</f>
        <v/>
      </c>
      <c r="I119" s="89" t="str">
        <f>IFERROR(__xludf.DUMMYFUNCTION("IFERROR(CONCATENATE("" Art."",C119,"" | "",(REGEXEXTRACT(G119, ""/([^/]+)\/?$"") ),"" ""))"),"")</f>
        <v/>
      </c>
      <c r="J119" s="69"/>
    </row>
    <row r="120" ht="15.75" customHeight="1">
      <c r="A120" s="84"/>
      <c r="B120" s="96"/>
      <c r="C120" s="96"/>
      <c r="D120" s="96"/>
      <c r="E120" s="96"/>
      <c r="F120" s="97" t="s">
        <v>36</v>
      </c>
      <c r="G120" s="105" t="str">
        <f>'Ranking de URL'!I123</f>
        <v/>
      </c>
      <c r="H120" s="96"/>
      <c r="I120" s="96"/>
      <c r="J120" s="69"/>
    </row>
    <row r="121" ht="15.75" customHeight="1">
      <c r="A121" s="84"/>
      <c r="B121" s="86" t="s">
        <v>109</v>
      </c>
      <c r="C121" s="86" t="str">
        <f>'Ranking de URL'!D124</f>
        <v/>
      </c>
      <c r="D121" s="86" t="str">
        <f>'Ranking de URL'!E124</f>
        <v/>
      </c>
      <c r="E121" s="86" t="str">
        <f>'Ranking de URL'!F124</f>
        <v/>
      </c>
      <c r="F121" s="87" t="s">
        <v>47</v>
      </c>
      <c r="G121" s="104" t="str">
        <f>'Ranking de URL'!I124</f>
        <v/>
      </c>
      <c r="H121" s="89" t="str">
        <f>IFERROR(__xludf.DUMMYFUNCTION("IFERROR(CONCATENATE(""VALIDAÇÃO"", "" - "",D121,""/"",E121, "" | "", "" Art."",C121,"" | "",(REGEXEXTRACT(G121, ""/([^/]+)\/?$"") ),"" ""))"),"")</f>
        <v/>
      </c>
      <c r="I121" s="89" t="str">
        <f>IFERROR(__xludf.DUMMYFUNCTION("IFERROR(CONCATENATE("" Art."",C121,"" | "",(REGEXEXTRACT(G121, ""/([^/]+)\/?$"") ),"" ""))"),"")</f>
        <v/>
      </c>
      <c r="J121" s="69"/>
    </row>
    <row r="122" ht="15.75" customHeight="1">
      <c r="A122" s="84"/>
      <c r="B122" s="96"/>
      <c r="C122" s="96"/>
      <c r="D122" s="96"/>
      <c r="E122" s="96"/>
      <c r="F122" s="97" t="s">
        <v>36</v>
      </c>
      <c r="G122" s="105" t="str">
        <f>'Ranking de URL'!I125</f>
        <v/>
      </c>
      <c r="H122" s="96"/>
      <c r="I122" s="96"/>
      <c r="J122" s="69"/>
    </row>
    <row r="123" ht="15.75" customHeight="1">
      <c r="A123" s="84"/>
      <c r="B123" s="86" t="s">
        <v>110</v>
      </c>
      <c r="C123" s="86" t="str">
        <f>'Ranking de URL'!D126</f>
        <v/>
      </c>
      <c r="D123" s="86" t="str">
        <f>'Ranking de URL'!E126</f>
        <v/>
      </c>
      <c r="E123" s="86" t="str">
        <f>'Ranking de URL'!F126</f>
        <v/>
      </c>
      <c r="F123" s="87" t="s">
        <v>47</v>
      </c>
      <c r="G123" s="104" t="str">
        <f>'Ranking de URL'!I126</f>
        <v/>
      </c>
      <c r="H123" s="89" t="str">
        <f>IFERROR(__xludf.DUMMYFUNCTION("IFERROR(CONCATENATE(""VALIDAÇÃO"", "" - "",D123,""/"",E123, "" | "", "" Art."",C123,"" | "",(REGEXEXTRACT(G123, ""/([^/]+)\/?$"") ),"" ""))"),"")</f>
        <v/>
      </c>
      <c r="I123" s="89" t="str">
        <f>IFERROR(__xludf.DUMMYFUNCTION("IFERROR(CONCATENATE("" Art."",C123,"" | "",(REGEXEXTRACT(G123, ""/([^/]+)\/?$"") ),"" ""))"),"")</f>
        <v/>
      </c>
      <c r="J123" s="69"/>
    </row>
    <row r="124" ht="15.75" customHeight="1">
      <c r="A124" s="84"/>
      <c r="B124" s="96"/>
      <c r="C124" s="96"/>
      <c r="D124" s="96"/>
      <c r="E124" s="96"/>
      <c r="F124" s="97" t="s">
        <v>36</v>
      </c>
      <c r="G124" s="105" t="str">
        <f>'Ranking de URL'!I127</f>
        <v/>
      </c>
      <c r="H124" s="96"/>
      <c r="I124" s="96"/>
      <c r="J124" s="69"/>
    </row>
    <row r="125" ht="15.75" customHeight="1">
      <c r="A125" s="84"/>
      <c r="B125" s="86" t="s">
        <v>111</v>
      </c>
      <c r="C125" s="86" t="str">
        <f>'Ranking de URL'!D128</f>
        <v/>
      </c>
      <c r="D125" s="86" t="str">
        <f>'Ranking de URL'!E128</f>
        <v/>
      </c>
      <c r="E125" s="86" t="str">
        <f>'Ranking de URL'!F128</f>
        <v/>
      </c>
      <c r="F125" s="87" t="s">
        <v>47</v>
      </c>
      <c r="G125" s="104" t="str">
        <f>'Ranking de URL'!I128</f>
        <v/>
      </c>
      <c r="H125" s="89" t="str">
        <f>IFERROR(__xludf.DUMMYFUNCTION("IFERROR(CONCATENATE(""VALIDAÇÃO"", "" - "",D125,""/"",E125, "" | "", "" Art."",C125,"" | "",(REGEXEXTRACT(G125, ""/([^/]+)\/?$"") ),"" ""))"),"")</f>
        <v/>
      </c>
      <c r="I125" s="89" t="str">
        <f>IFERROR(__xludf.DUMMYFUNCTION("IFERROR(CONCATENATE("" Art."",C125,"" | "",(REGEXEXTRACT(G125, ""/([^/]+)\/?$"") ),"" ""))"),"")</f>
        <v/>
      </c>
      <c r="J125" s="69"/>
    </row>
    <row r="126" ht="15.75" customHeight="1">
      <c r="A126" s="84"/>
      <c r="B126" s="96"/>
      <c r="C126" s="96"/>
      <c r="D126" s="96"/>
      <c r="E126" s="96"/>
      <c r="F126" s="97" t="s">
        <v>36</v>
      </c>
      <c r="G126" s="105" t="str">
        <f>'Ranking de URL'!I129</f>
        <v/>
      </c>
      <c r="H126" s="96"/>
      <c r="I126" s="96"/>
      <c r="J126" s="69"/>
    </row>
    <row r="127" ht="15.75" customHeight="1">
      <c r="A127" s="84"/>
      <c r="B127" s="86" t="s">
        <v>112</v>
      </c>
      <c r="C127" s="86" t="str">
        <f>'Ranking de URL'!D130</f>
        <v/>
      </c>
      <c r="D127" s="86" t="str">
        <f>'Ranking de URL'!E130</f>
        <v/>
      </c>
      <c r="E127" s="86" t="str">
        <f>'Ranking de URL'!F130</f>
        <v/>
      </c>
      <c r="F127" s="87" t="s">
        <v>47</v>
      </c>
      <c r="G127" s="104" t="str">
        <f>'Ranking de URL'!I130</f>
        <v/>
      </c>
      <c r="H127" s="89" t="str">
        <f>IFERROR(__xludf.DUMMYFUNCTION("IFERROR(CONCATENATE(""VALIDAÇÃO"", "" - "",D127,""/"",E127, "" | "", "" Art."",C127,"" | "",(REGEXEXTRACT(G127, ""/([^/]+)\/?$"") ),"" ""))"),"")</f>
        <v/>
      </c>
      <c r="I127" s="89" t="str">
        <f>IFERROR(__xludf.DUMMYFUNCTION("IFERROR(CONCATENATE("" Art."",C127,"" | "",(REGEXEXTRACT(G127, ""/([^/]+)\/?$"") ),"" ""))"),"")</f>
        <v/>
      </c>
      <c r="J127" s="69"/>
    </row>
    <row r="128" ht="15.75" customHeight="1">
      <c r="A128" s="84"/>
      <c r="B128" s="96"/>
      <c r="C128" s="96"/>
      <c r="D128" s="96"/>
      <c r="E128" s="96"/>
      <c r="F128" s="97" t="s">
        <v>36</v>
      </c>
      <c r="G128" s="105" t="str">
        <f>'Ranking de URL'!I131</f>
        <v/>
      </c>
      <c r="H128" s="96"/>
      <c r="I128" s="96"/>
      <c r="J128" s="69"/>
    </row>
    <row r="129" ht="15.75" customHeight="1">
      <c r="A129" s="84"/>
      <c r="B129" s="86" t="s">
        <v>113</v>
      </c>
      <c r="C129" s="86" t="str">
        <f>'Ranking de URL'!D132</f>
        <v/>
      </c>
      <c r="D129" s="86" t="str">
        <f>'Ranking de URL'!E132</f>
        <v/>
      </c>
      <c r="E129" s="86" t="str">
        <f>'Ranking de URL'!F132</f>
        <v/>
      </c>
      <c r="F129" s="87" t="s">
        <v>47</v>
      </c>
      <c r="G129" s="104" t="str">
        <f>'Ranking de URL'!I132</f>
        <v/>
      </c>
      <c r="H129" s="89" t="str">
        <f>IFERROR(__xludf.DUMMYFUNCTION("IFERROR(CONCATENATE(""VALIDAÇÃO"", "" - "",D129,""/"",E129, "" | "", "" Art."",C129,"" | "",(REGEXEXTRACT(G129, ""/([^/]+)\/?$"") ),"" ""))"),"")</f>
        <v/>
      </c>
      <c r="I129" s="89" t="str">
        <f>IFERROR(__xludf.DUMMYFUNCTION("IFERROR(CONCATENATE("" Art."",C129,"" | "",(REGEXEXTRACT(G129, ""/([^/]+)\/?$"") ),"" ""))"),"")</f>
        <v/>
      </c>
      <c r="J129" s="69"/>
    </row>
    <row r="130" ht="15.75" customHeight="1">
      <c r="A130" s="84"/>
      <c r="B130" s="96"/>
      <c r="C130" s="96"/>
      <c r="D130" s="96"/>
      <c r="E130" s="96"/>
      <c r="F130" s="97" t="s">
        <v>36</v>
      </c>
      <c r="G130" s="105" t="str">
        <f>'Ranking de URL'!I133</f>
        <v/>
      </c>
      <c r="H130" s="96"/>
      <c r="I130" s="96"/>
      <c r="J130" s="69"/>
    </row>
    <row r="131" ht="15.75" customHeight="1">
      <c r="A131" s="84"/>
      <c r="B131" s="86" t="s">
        <v>114</v>
      </c>
      <c r="C131" s="86" t="str">
        <f>'Ranking de URL'!D134</f>
        <v/>
      </c>
      <c r="D131" s="86" t="str">
        <f>'Ranking de URL'!E134</f>
        <v/>
      </c>
      <c r="E131" s="86" t="str">
        <f>'Ranking de URL'!F134</f>
        <v/>
      </c>
      <c r="F131" s="87" t="s">
        <v>47</v>
      </c>
      <c r="G131" s="104" t="str">
        <f>'Ranking de URL'!I134</f>
        <v/>
      </c>
      <c r="H131" s="89" t="str">
        <f>IFERROR(__xludf.DUMMYFUNCTION("IFERROR(CONCATENATE(""VALIDAÇÃO"", "" - "",D131,""/"",E131, "" | "", "" Art."",C131,"" | "",(REGEXEXTRACT(G131, ""/([^/]+)\/?$"") ),"" ""))"),"")</f>
        <v/>
      </c>
      <c r="I131" s="89" t="str">
        <f>IFERROR(__xludf.DUMMYFUNCTION("IFERROR(CONCATENATE("" Art."",C131,"" | "",(REGEXEXTRACT(G131, ""/([^/]+)\/?$"") ),"" ""))"),"")</f>
        <v/>
      </c>
      <c r="J131" s="69"/>
    </row>
    <row r="132" ht="15.75" customHeight="1">
      <c r="A132" s="84"/>
      <c r="B132" s="96"/>
      <c r="C132" s="96"/>
      <c r="D132" s="96"/>
      <c r="E132" s="96"/>
      <c r="F132" s="97" t="s">
        <v>36</v>
      </c>
      <c r="G132" s="105" t="str">
        <f>'Ranking de URL'!I135</f>
        <v/>
      </c>
      <c r="H132" s="96"/>
      <c r="I132" s="96"/>
      <c r="J132" s="69"/>
    </row>
    <row r="133" ht="15.75" customHeight="1">
      <c r="A133" s="84"/>
      <c r="B133" s="86" t="s">
        <v>115</v>
      </c>
      <c r="C133" s="86" t="str">
        <f>'Ranking de URL'!D136</f>
        <v/>
      </c>
      <c r="D133" s="86" t="str">
        <f>'Ranking de URL'!E136</f>
        <v/>
      </c>
      <c r="E133" s="86" t="str">
        <f>'Ranking de URL'!F136</f>
        <v/>
      </c>
      <c r="F133" s="87" t="s">
        <v>47</v>
      </c>
      <c r="G133" s="104" t="str">
        <f>'Ranking de URL'!I136</f>
        <v/>
      </c>
      <c r="H133" s="89" t="str">
        <f>IFERROR(__xludf.DUMMYFUNCTION("IFERROR(CONCATENATE(""VALIDAÇÃO"", "" - "",D133,""/"",E133, "" | "", "" Art."",C133,"" | "",(REGEXEXTRACT(G133, ""/([^/]+)\/?$"") ),"" ""))"),"")</f>
        <v/>
      </c>
      <c r="I133" s="89" t="str">
        <f>IFERROR(__xludf.DUMMYFUNCTION("IFERROR(CONCATENATE("" Art."",C133,"" | "",(REGEXEXTRACT(G133, ""/([^/]+)\/?$"") ),"" ""))"),"")</f>
        <v/>
      </c>
      <c r="J133" s="69"/>
    </row>
    <row r="134" ht="15.75" customHeight="1">
      <c r="A134" s="84"/>
      <c r="B134" s="96"/>
      <c r="C134" s="96"/>
      <c r="D134" s="96"/>
      <c r="E134" s="96"/>
      <c r="F134" s="97" t="s">
        <v>36</v>
      </c>
      <c r="G134" s="105" t="str">
        <f>'Ranking de URL'!I137</f>
        <v/>
      </c>
      <c r="H134" s="96"/>
      <c r="I134" s="96"/>
      <c r="J134" s="69"/>
    </row>
    <row r="135" ht="15.75" customHeight="1">
      <c r="A135" s="84"/>
      <c r="B135" s="86" t="s">
        <v>116</v>
      </c>
      <c r="C135" s="86" t="str">
        <f>'Ranking de URL'!D138</f>
        <v/>
      </c>
      <c r="D135" s="86" t="str">
        <f>'Ranking de URL'!E138</f>
        <v/>
      </c>
      <c r="E135" s="86" t="str">
        <f>'Ranking de URL'!F138</f>
        <v/>
      </c>
      <c r="F135" s="87" t="s">
        <v>47</v>
      </c>
      <c r="G135" s="104" t="str">
        <f>'Ranking de URL'!I138</f>
        <v/>
      </c>
      <c r="H135" s="89" t="str">
        <f>IFERROR(__xludf.DUMMYFUNCTION("IFERROR(CONCATENATE(""VALIDAÇÃO"", "" - "",D135,""/"",E135, "" | "", "" Art."",C135,"" | "",(REGEXEXTRACT(G135, ""/([^/]+)\/?$"") ),"" ""))"),"")</f>
        <v/>
      </c>
      <c r="I135" s="89" t="str">
        <f>IFERROR(__xludf.DUMMYFUNCTION("IFERROR(CONCATENATE("" Art."",C135,"" | "",(REGEXEXTRACT(G135, ""/([^/]+)\/?$"") ),"" ""))"),"")</f>
        <v/>
      </c>
      <c r="J135" s="69"/>
    </row>
    <row r="136" ht="15.75" customHeight="1">
      <c r="A136" s="84"/>
      <c r="B136" s="96"/>
      <c r="C136" s="96"/>
      <c r="D136" s="96"/>
      <c r="E136" s="96"/>
      <c r="F136" s="97" t="s">
        <v>36</v>
      </c>
      <c r="G136" s="105" t="str">
        <f>'Ranking de URL'!I139</f>
        <v/>
      </c>
      <c r="H136" s="96"/>
      <c r="I136" s="96"/>
      <c r="J136" s="69"/>
    </row>
    <row r="137" ht="15.75" customHeight="1">
      <c r="A137" s="84"/>
      <c r="B137" s="86" t="s">
        <v>117</v>
      </c>
      <c r="C137" s="86" t="str">
        <f>'Ranking de URL'!D140</f>
        <v/>
      </c>
      <c r="D137" s="86" t="str">
        <f>'Ranking de URL'!E140</f>
        <v/>
      </c>
      <c r="E137" s="86" t="str">
        <f>'Ranking de URL'!F140</f>
        <v/>
      </c>
      <c r="F137" s="87" t="s">
        <v>47</v>
      </c>
      <c r="G137" s="104" t="str">
        <f>'Ranking de URL'!I140</f>
        <v/>
      </c>
      <c r="H137" s="89" t="str">
        <f>IFERROR(__xludf.DUMMYFUNCTION("IFERROR(CONCATENATE(""VALIDAÇÃO"", "" - "",D137,""/"",E137, "" | "", "" Art."",C137,"" | "",(REGEXEXTRACT(G137, ""/([^/]+)\/?$"") ),"" ""))"),"")</f>
        <v/>
      </c>
      <c r="I137" s="89" t="str">
        <f>IFERROR(__xludf.DUMMYFUNCTION("IFERROR(CONCATENATE("" Art."",C137,"" | "",(REGEXEXTRACT(G137, ""/([^/]+)\/?$"") ),"" ""))"),"")</f>
        <v/>
      </c>
      <c r="J137" s="69"/>
    </row>
    <row r="138" ht="15.75" customHeight="1">
      <c r="A138" s="84"/>
      <c r="B138" s="96"/>
      <c r="C138" s="96"/>
      <c r="D138" s="96"/>
      <c r="E138" s="96"/>
      <c r="F138" s="97" t="s">
        <v>36</v>
      </c>
      <c r="G138" s="105" t="str">
        <f>'Ranking de URL'!I141</f>
        <v/>
      </c>
      <c r="H138" s="96"/>
      <c r="I138" s="96"/>
      <c r="J138" s="69"/>
    </row>
    <row r="139" ht="15.75" customHeight="1">
      <c r="A139" s="84"/>
      <c r="B139" s="86" t="s">
        <v>118</v>
      </c>
      <c r="C139" s="86" t="str">
        <f>'Ranking de URL'!D142</f>
        <v/>
      </c>
      <c r="D139" s="86" t="str">
        <f>'Ranking de URL'!E142</f>
        <v/>
      </c>
      <c r="E139" s="86" t="str">
        <f>'Ranking de URL'!F142</f>
        <v/>
      </c>
      <c r="F139" s="87" t="s">
        <v>47</v>
      </c>
      <c r="G139" s="104" t="str">
        <f>'Ranking de URL'!I142</f>
        <v/>
      </c>
      <c r="H139" s="89" t="str">
        <f>IFERROR(__xludf.DUMMYFUNCTION("IFERROR(CONCATENATE(""VALIDAÇÃO"", "" - "",D139,""/"",E139, "" | "", "" Art."",C139,"" | "",(REGEXEXTRACT(G139, ""/([^/]+)\/?$"") ),"" ""))"),"")</f>
        <v/>
      </c>
      <c r="I139" s="89" t="str">
        <f>IFERROR(__xludf.DUMMYFUNCTION("IFERROR(CONCATENATE("" Art."",C139,"" | "",(REGEXEXTRACT(G139, ""/([^/]+)\/?$"") ),"" ""))"),"")</f>
        <v/>
      </c>
      <c r="J139" s="69"/>
    </row>
    <row r="140" ht="15.75" customHeight="1">
      <c r="A140" s="84"/>
      <c r="B140" s="96"/>
      <c r="C140" s="96"/>
      <c r="D140" s="96"/>
      <c r="E140" s="96"/>
      <c r="F140" s="97" t="s">
        <v>36</v>
      </c>
      <c r="G140" s="105" t="str">
        <f>'Ranking de URL'!I143</f>
        <v/>
      </c>
      <c r="H140" s="96"/>
      <c r="I140" s="96"/>
      <c r="J140" s="69"/>
    </row>
    <row r="141" ht="15.75" customHeight="1">
      <c r="A141" s="84"/>
      <c r="B141" s="86" t="s">
        <v>119</v>
      </c>
      <c r="C141" s="86" t="str">
        <f>'Ranking de URL'!D144</f>
        <v/>
      </c>
      <c r="D141" s="86" t="str">
        <f>'Ranking de URL'!E144</f>
        <v/>
      </c>
      <c r="E141" s="86" t="str">
        <f>'Ranking de URL'!F144</f>
        <v/>
      </c>
      <c r="F141" s="87" t="s">
        <v>47</v>
      </c>
      <c r="G141" s="104" t="str">
        <f>'Ranking de URL'!I144</f>
        <v/>
      </c>
      <c r="H141" s="89" t="str">
        <f>IFERROR(__xludf.DUMMYFUNCTION("IFERROR(CONCATENATE(""VALIDAÇÃO"", "" - "",D141,""/"",E141, "" | "", "" Art."",C141,"" | "",(REGEXEXTRACT(G141, ""/([^/]+)\/?$"") ),"" ""))"),"")</f>
        <v/>
      </c>
      <c r="I141" s="89" t="str">
        <f>IFERROR(__xludf.DUMMYFUNCTION("IFERROR(CONCATENATE("" Art."",C141,"" | "",(REGEXEXTRACT(G141, ""/([^/]+)\/?$"") ),"" ""))"),"")</f>
        <v/>
      </c>
      <c r="J141" s="69"/>
    </row>
    <row r="142" ht="15.75" customHeight="1">
      <c r="A142" s="84"/>
      <c r="B142" s="96"/>
      <c r="C142" s="96"/>
      <c r="D142" s="96"/>
      <c r="E142" s="96"/>
      <c r="F142" s="97" t="s">
        <v>36</v>
      </c>
      <c r="G142" s="105" t="str">
        <f>'Ranking de URL'!I145</f>
        <v/>
      </c>
      <c r="H142" s="96"/>
      <c r="I142" s="96"/>
      <c r="J142" s="69"/>
    </row>
    <row r="143" ht="15.75" customHeight="1">
      <c r="A143" s="84"/>
      <c r="B143" s="86" t="s">
        <v>120</v>
      </c>
      <c r="C143" s="86" t="str">
        <f>'Ranking de URL'!D146</f>
        <v/>
      </c>
      <c r="D143" s="86" t="str">
        <f>'Ranking de URL'!E146</f>
        <v/>
      </c>
      <c r="E143" s="86" t="str">
        <f>'Ranking de URL'!F146</f>
        <v/>
      </c>
      <c r="F143" s="87" t="s">
        <v>47</v>
      </c>
      <c r="G143" s="104" t="str">
        <f>'Ranking de URL'!I146</f>
        <v/>
      </c>
      <c r="H143" s="89" t="str">
        <f>IFERROR(__xludf.DUMMYFUNCTION("IFERROR(CONCATENATE(""VALIDAÇÃO"", "" - "",D143,""/"",E143, "" | "", "" Art."",C143,"" | "",(REGEXEXTRACT(G143, ""/([^/]+)\/?$"") ),"" ""))"),"")</f>
        <v/>
      </c>
      <c r="I143" s="89" t="str">
        <f>IFERROR(__xludf.DUMMYFUNCTION("IFERROR(CONCATENATE("" Art."",C143,"" | "",(REGEXEXTRACT(G143, ""/([^/]+)\/?$"") ),"" ""))"),"")</f>
        <v/>
      </c>
      <c r="J143" s="69"/>
    </row>
    <row r="144" ht="15.75" customHeight="1">
      <c r="A144" s="84"/>
      <c r="B144" s="96"/>
      <c r="C144" s="96"/>
      <c r="D144" s="96"/>
      <c r="E144" s="96"/>
      <c r="F144" s="97" t="s">
        <v>36</v>
      </c>
      <c r="G144" s="105" t="str">
        <f>'Ranking de URL'!I147</f>
        <v/>
      </c>
      <c r="H144" s="96"/>
      <c r="I144" s="96"/>
      <c r="J144" s="69"/>
    </row>
    <row r="145" ht="15.75" customHeight="1">
      <c r="A145" s="84"/>
      <c r="B145" s="86" t="s">
        <v>121</v>
      </c>
      <c r="C145" s="86" t="str">
        <f>'Ranking de URL'!D148</f>
        <v/>
      </c>
      <c r="D145" s="86" t="str">
        <f>'Ranking de URL'!E148</f>
        <v/>
      </c>
      <c r="E145" s="86" t="str">
        <f>'Ranking de URL'!F148</f>
        <v/>
      </c>
      <c r="F145" s="87" t="s">
        <v>47</v>
      </c>
      <c r="G145" s="104" t="str">
        <f>'Ranking de URL'!I148</f>
        <v/>
      </c>
      <c r="H145" s="89" t="str">
        <f>IFERROR(__xludf.DUMMYFUNCTION("IFERROR(CONCATENATE(""VALIDAÇÃO"", "" - "",D145,""/"",E145, "" | "", "" Art."",C145,"" | "",(REGEXEXTRACT(G145, ""/([^/]+)\/?$"") ),"" ""))"),"")</f>
        <v/>
      </c>
      <c r="I145" s="89" t="str">
        <f>IFERROR(__xludf.DUMMYFUNCTION("IFERROR(CONCATENATE("" Art."",C145,"" | "",(REGEXEXTRACT(G145, ""/([^/]+)\/?$"") ),"" ""))"),"")</f>
        <v/>
      </c>
      <c r="J145" s="69"/>
    </row>
    <row r="146" ht="15.75" customHeight="1">
      <c r="A146" s="84"/>
      <c r="B146" s="96"/>
      <c r="C146" s="96"/>
      <c r="D146" s="96"/>
      <c r="E146" s="96"/>
      <c r="F146" s="97" t="s">
        <v>36</v>
      </c>
      <c r="G146" s="105" t="str">
        <f>'Ranking de URL'!I149</f>
        <v/>
      </c>
      <c r="H146" s="96"/>
      <c r="I146" s="96"/>
      <c r="J146" s="69"/>
    </row>
    <row r="147" ht="15.75" customHeight="1">
      <c r="A147" s="84"/>
      <c r="B147" s="86" t="s">
        <v>122</v>
      </c>
      <c r="C147" s="86" t="str">
        <f>'Ranking de URL'!D150</f>
        <v/>
      </c>
      <c r="D147" s="86" t="str">
        <f>'Ranking de URL'!E150</f>
        <v/>
      </c>
      <c r="E147" s="86" t="str">
        <f>'Ranking de URL'!F150</f>
        <v/>
      </c>
      <c r="F147" s="87" t="s">
        <v>47</v>
      </c>
      <c r="G147" s="104" t="str">
        <f>'Ranking de URL'!I150</f>
        <v/>
      </c>
      <c r="H147" s="89" t="str">
        <f>IFERROR(__xludf.DUMMYFUNCTION("IFERROR(CONCATENATE(""VALIDAÇÃO"", "" - "",D147,""/"",E147, "" | "", "" Art."",C147,"" | "",(REGEXEXTRACT(G147, ""/([^/]+)\/?$"") ),"" ""))"),"")</f>
        <v/>
      </c>
      <c r="I147" s="89" t="str">
        <f>IFERROR(__xludf.DUMMYFUNCTION("IFERROR(CONCATENATE("" Art."",C147,"" | "",(REGEXEXTRACT(G147, ""/([^/]+)\/?$"") ),"" ""))"),"")</f>
        <v/>
      </c>
      <c r="J147" s="69"/>
    </row>
    <row r="148" ht="15.75" customHeight="1">
      <c r="A148" s="84"/>
      <c r="B148" s="96"/>
      <c r="C148" s="96"/>
      <c r="D148" s="96"/>
      <c r="E148" s="96"/>
      <c r="F148" s="97" t="s">
        <v>36</v>
      </c>
      <c r="G148" s="105" t="str">
        <f>'Ranking de URL'!I151</f>
        <v/>
      </c>
      <c r="H148" s="96"/>
      <c r="I148" s="96"/>
      <c r="J148" s="69"/>
    </row>
    <row r="149" ht="15.75" customHeight="1">
      <c r="A149" s="84"/>
      <c r="B149" s="86" t="s">
        <v>123</v>
      </c>
      <c r="C149" s="86" t="str">
        <f>'Ranking de URL'!D152</f>
        <v/>
      </c>
      <c r="D149" s="86" t="str">
        <f>'Ranking de URL'!E152</f>
        <v/>
      </c>
      <c r="E149" s="86" t="str">
        <f>'Ranking de URL'!F152</f>
        <v/>
      </c>
      <c r="F149" s="87" t="s">
        <v>47</v>
      </c>
      <c r="G149" s="104" t="str">
        <f>'Ranking de URL'!I152</f>
        <v/>
      </c>
      <c r="H149" s="89" t="str">
        <f>IFERROR(__xludf.DUMMYFUNCTION("IFERROR(CONCATENATE(""VALIDAÇÃO"", "" - "",D149,""/"",E149, "" | "", "" Art."",C149,"" | "",(REGEXEXTRACT(G149, ""/([^/]+)\/?$"") ),"" ""))"),"")</f>
        <v/>
      </c>
      <c r="I149" s="89" t="str">
        <f>IFERROR(__xludf.DUMMYFUNCTION("IFERROR(CONCATENATE("" Art."",C149,"" | "",(REGEXEXTRACT(G149, ""/([^/]+)\/?$"") ),"" ""))"),"")</f>
        <v/>
      </c>
      <c r="J149" s="69"/>
    </row>
    <row r="150" ht="15.75" customHeight="1">
      <c r="A150" s="84"/>
      <c r="B150" s="96"/>
      <c r="C150" s="96"/>
      <c r="D150" s="96"/>
      <c r="E150" s="96"/>
      <c r="F150" s="97" t="s">
        <v>36</v>
      </c>
      <c r="G150" s="105" t="str">
        <f>'Ranking de URL'!I153</f>
        <v/>
      </c>
      <c r="H150" s="96"/>
      <c r="I150" s="96"/>
      <c r="J150" s="69"/>
    </row>
    <row r="151" ht="15.75" customHeight="1">
      <c r="A151" s="84"/>
      <c r="B151" s="86" t="s">
        <v>124</v>
      </c>
      <c r="C151" s="86" t="str">
        <f>'Ranking de URL'!D154</f>
        <v/>
      </c>
      <c r="D151" s="86" t="str">
        <f>'Ranking de URL'!E154</f>
        <v/>
      </c>
      <c r="E151" s="86" t="str">
        <f>'Ranking de URL'!F154</f>
        <v/>
      </c>
      <c r="F151" s="87" t="s">
        <v>47</v>
      </c>
      <c r="G151" s="104" t="str">
        <f>'Ranking de URL'!I154</f>
        <v/>
      </c>
      <c r="H151" s="89" t="str">
        <f>IFERROR(__xludf.DUMMYFUNCTION("IFERROR(CONCATENATE(""VALIDAÇÃO"", "" - "",D151,""/"",E151, "" | "", "" Art."",C151,"" | "",(REGEXEXTRACT(G151, ""/([^/]+)\/?$"") ),"" ""))"),"")</f>
        <v/>
      </c>
      <c r="I151" s="89" t="str">
        <f>IFERROR(__xludf.DUMMYFUNCTION("IFERROR(CONCATENATE("" Art."",C151,"" | "",(REGEXEXTRACT(G151, ""/([^/]+)\/?$"") ),"" ""))"),"")</f>
        <v/>
      </c>
      <c r="J151" s="69"/>
    </row>
    <row r="152" ht="15.75" customHeight="1">
      <c r="A152" s="84"/>
      <c r="B152" s="96"/>
      <c r="C152" s="96"/>
      <c r="D152" s="96"/>
      <c r="E152" s="96"/>
      <c r="F152" s="97" t="s">
        <v>36</v>
      </c>
      <c r="G152" s="105" t="str">
        <f>'Ranking de URL'!I155</f>
        <v/>
      </c>
      <c r="H152" s="96"/>
      <c r="I152" s="96"/>
      <c r="J152" s="69"/>
    </row>
    <row r="153" ht="15.75" customHeight="1">
      <c r="A153" s="84"/>
      <c r="B153" s="86" t="s">
        <v>125</v>
      </c>
      <c r="C153" s="86" t="str">
        <f>'Ranking de URL'!D156</f>
        <v/>
      </c>
      <c r="D153" s="86" t="str">
        <f>'Ranking de URL'!E156</f>
        <v/>
      </c>
      <c r="E153" s="86" t="str">
        <f>'Ranking de URL'!F156</f>
        <v/>
      </c>
      <c r="F153" s="87" t="s">
        <v>47</v>
      </c>
      <c r="G153" s="104" t="str">
        <f>'Ranking de URL'!I156</f>
        <v/>
      </c>
      <c r="H153" s="89" t="str">
        <f>IFERROR(__xludf.DUMMYFUNCTION("IFERROR(CONCATENATE(""VALIDAÇÃO"", "" - "",D153,""/"",E153, "" | "", "" Art."",C153,"" | "",(REGEXEXTRACT(G153, ""/([^/]+)\/?$"") ),"" ""))"),"")</f>
        <v/>
      </c>
      <c r="I153" s="89" t="str">
        <f>IFERROR(__xludf.DUMMYFUNCTION("IFERROR(CONCATENATE("" Art."",C153,"" | "",(REGEXEXTRACT(G153, ""/([^/]+)\/?$"") ),"" ""))"),"")</f>
        <v/>
      </c>
      <c r="J153" s="69"/>
    </row>
    <row r="154" ht="15.75" customHeight="1">
      <c r="A154" s="84"/>
      <c r="B154" s="96"/>
      <c r="C154" s="96"/>
      <c r="D154" s="96"/>
      <c r="E154" s="96"/>
      <c r="F154" s="97" t="s">
        <v>36</v>
      </c>
      <c r="G154" s="105" t="str">
        <f>'Ranking de URL'!I157</f>
        <v/>
      </c>
      <c r="H154" s="96"/>
      <c r="I154" s="96"/>
      <c r="J154" s="69"/>
    </row>
    <row r="155" ht="15.75" customHeight="1">
      <c r="A155" s="84"/>
      <c r="B155" s="86" t="s">
        <v>126</v>
      </c>
      <c r="C155" s="86" t="str">
        <f>'Ranking de URL'!D158</f>
        <v/>
      </c>
      <c r="D155" s="86" t="str">
        <f>'Ranking de URL'!E158</f>
        <v/>
      </c>
      <c r="E155" s="86" t="str">
        <f>'Ranking de URL'!F158</f>
        <v/>
      </c>
      <c r="F155" s="87" t="s">
        <v>47</v>
      </c>
      <c r="G155" s="104" t="str">
        <f>'Ranking de URL'!I158</f>
        <v/>
      </c>
      <c r="H155" s="89" t="str">
        <f>IFERROR(__xludf.DUMMYFUNCTION("IFERROR(CONCATENATE(""VALIDAÇÃO"", "" - "",D155,""/"",E155, "" | "", "" Art."",C155,"" | "",(REGEXEXTRACT(G155, ""/([^/]+)\/?$"") ),"" ""))"),"")</f>
        <v/>
      </c>
      <c r="I155" s="89" t="str">
        <f>IFERROR(__xludf.DUMMYFUNCTION("IFERROR(CONCATENATE("" Art."",C155,"" | "",(REGEXEXTRACT(G155, ""/([^/]+)\/?$"") ),"" ""))"),"")</f>
        <v/>
      </c>
      <c r="J155" s="69"/>
    </row>
    <row r="156" ht="15.75" customHeight="1">
      <c r="A156" s="84"/>
      <c r="B156" s="96"/>
      <c r="C156" s="96"/>
      <c r="D156" s="96"/>
      <c r="E156" s="96"/>
      <c r="F156" s="97" t="s">
        <v>36</v>
      </c>
      <c r="G156" s="105" t="str">
        <f>'Ranking de URL'!I159</f>
        <v/>
      </c>
      <c r="H156" s="96"/>
      <c r="I156" s="96"/>
      <c r="J156" s="69"/>
    </row>
    <row r="157" ht="15.75" customHeight="1">
      <c r="A157" s="84"/>
      <c r="B157" s="86" t="s">
        <v>127</v>
      </c>
      <c r="C157" s="86" t="str">
        <f>'Ranking de URL'!D160</f>
        <v/>
      </c>
      <c r="D157" s="86" t="str">
        <f>'Ranking de URL'!E160</f>
        <v/>
      </c>
      <c r="E157" s="86" t="str">
        <f>'Ranking de URL'!F160</f>
        <v/>
      </c>
      <c r="F157" s="87" t="s">
        <v>47</v>
      </c>
      <c r="G157" s="104" t="str">
        <f>'Ranking de URL'!I160</f>
        <v/>
      </c>
      <c r="H157" s="89" t="str">
        <f>IFERROR(__xludf.DUMMYFUNCTION("IFERROR(CONCATENATE(""VALIDAÇÃO"", "" - "",D157,""/"",E157, "" | "", "" Art."",C157,"" | "",(REGEXEXTRACT(G157, ""/([^/]+)\/?$"") ),"" ""))"),"")</f>
        <v/>
      </c>
      <c r="I157" s="89" t="str">
        <f>IFERROR(__xludf.DUMMYFUNCTION("IFERROR(CONCATENATE("" Art."",C157,"" | "",(REGEXEXTRACT(G157, ""/([^/]+)\/?$"") ),"" ""))"),"")</f>
        <v/>
      </c>
      <c r="J157" s="69"/>
    </row>
    <row r="158" ht="15.75" customHeight="1">
      <c r="A158" s="84"/>
      <c r="B158" s="96"/>
      <c r="C158" s="96"/>
      <c r="D158" s="96"/>
      <c r="E158" s="96"/>
      <c r="F158" s="97" t="s">
        <v>36</v>
      </c>
      <c r="G158" s="105" t="str">
        <f>'Ranking de URL'!I161</f>
        <v/>
      </c>
      <c r="H158" s="96"/>
      <c r="I158" s="96"/>
      <c r="J158" s="69"/>
    </row>
    <row r="159" ht="15.75" customHeight="1">
      <c r="A159" s="84"/>
      <c r="B159" s="86" t="s">
        <v>128</v>
      </c>
      <c r="C159" s="86" t="str">
        <f>'Ranking de URL'!D162</f>
        <v/>
      </c>
      <c r="D159" s="86" t="str">
        <f>'Ranking de URL'!E162</f>
        <v/>
      </c>
      <c r="E159" s="86" t="str">
        <f>'Ranking de URL'!F162</f>
        <v/>
      </c>
      <c r="F159" s="87" t="s">
        <v>47</v>
      </c>
      <c r="G159" s="104" t="str">
        <f>'Ranking de URL'!I162</f>
        <v/>
      </c>
      <c r="H159" s="89" t="str">
        <f>IFERROR(__xludf.DUMMYFUNCTION("IFERROR(CONCATENATE(""VALIDAÇÃO"", "" - "",D159,""/"",E159, "" | "", "" Art."",C159,"" | "",(REGEXEXTRACT(G159, ""/([^/]+)\/?$"") ),"" ""))"),"")</f>
        <v/>
      </c>
      <c r="I159" s="89" t="str">
        <f>IFERROR(__xludf.DUMMYFUNCTION("IFERROR(CONCATENATE("" Art."",C159,"" | "",(REGEXEXTRACT(G159, ""/([^/]+)\/?$"") ),"" ""))"),"")</f>
        <v/>
      </c>
      <c r="J159" s="69"/>
    </row>
    <row r="160" ht="15.75" customHeight="1">
      <c r="A160" s="84"/>
      <c r="B160" s="96"/>
      <c r="C160" s="96"/>
      <c r="D160" s="96"/>
      <c r="E160" s="96"/>
      <c r="F160" s="97" t="s">
        <v>36</v>
      </c>
      <c r="G160" s="105" t="str">
        <f>'Ranking de URL'!I163</f>
        <v/>
      </c>
      <c r="H160" s="96"/>
      <c r="I160" s="96"/>
      <c r="J160" s="69"/>
    </row>
    <row r="161" ht="15.75" customHeight="1">
      <c r="A161" s="84"/>
      <c r="B161" s="86" t="s">
        <v>129</v>
      </c>
      <c r="C161" s="86" t="str">
        <f>'Ranking de URL'!D164</f>
        <v/>
      </c>
      <c r="D161" s="86" t="str">
        <f>'Ranking de URL'!E164</f>
        <v/>
      </c>
      <c r="E161" s="86" t="str">
        <f>'Ranking de URL'!F164</f>
        <v/>
      </c>
      <c r="F161" s="87" t="s">
        <v>47</v>
      </c>
      <c r="G161" s="104" t="str">
        <f>'Ranking de URL'!I164</f>
        <v/>
      </c>
      <c r="H161" s="89" t="str">
        <f>IFERROR(__xludf.DUMMYFUNCTION("IFERROR(CONCATENATE(""VALIDAÇÃO"", "" - "",D161,""/"",E161, "" | "", "" Art."",C161,"" | "",(REGEXEXTRACT(G161, ""/([^/]+)\/?$"") ),"" ""))"),"")</f>
        <v/>
      </c>
      <c r="I161" s="89" t="str">
        <f>IFERROR(__xludf.DUMMYFUNCTION("IFERROR(CONCATENATE("" Art."",C161,"" | "",(REGEXEXTRACT(G161, ""/([^/]+)\/?$"") ),"" ""))"),"")</f>
        <v/>
      </c>
      <c r="J161" s="69"/>
    </row>
    <row r="162" ht="15.75" customHeight="1">
      <c r="A162" s="84"/>
      <c r="B162" s="96"/>
      <c r="C162" s="96"/>
      <c r="D162" s="96"/>
      <c r="E162" s="96"/>
      <c r="F162" s="97" t="s">
        <v>36</v>
      </c>
      <c r="G162" s="105" t="str">
        <f>'Ranking de URL'!I165</f>
        <v/>
      </c>
      <c r="H162" s="96"/>
      <c r="I162" s="96"/>
      <c r="J162" s="69"/>
    </row>
    <row r="163" ht="15.75" customHeight="1">
      <c r="A163" s="84"/>
      <c r="B163" s="86" t="s">
        <v>130</v>
      </c>
      <c r="C163" s="86" t="str">
        <f>'Ranking de URL'!D166</f>
        <v/>
      </c>
      <c r="D163" s="86" t="str">
        <f>'Ranking de URL'!E166</f>
        <v/>
      </c>
      <c r="E163" s="86" t="str">
        <f>'Ranking de URL'!F166</f>
        <v/>
      </c>
      <c r="F163" s="87" t="s">
        <v>47</v>
      </c>
      <c r="G163" s="104" t="str">
        <f>'Ranking de URL'!I166</f>
        <v/>
      </c>
      <c r="H163" s="89" t="str">
        <f>IFERROR(__xludf.DUMMYFUNCTION("IFERROR(CONCATENATE(""VALIDAÇÃO"", "" - "",D163,""/"",E163, "" | "", "" Art."",C163,"" | "",(REGEXEXTRACT(G163, ""/([^/]+)\/?$"") ),"" ""))"),"")</f>
        <v/>
      </c>
      <c r="I163" s="89" t="str">
        <f>IFERROR(__xludf.DUMMYFUNCTION("IFERROR(CONCATENATE("" Art."",C163,"" | "",(REGEXEXTRACT(G163, ""/([^/]+)\/?$"") ),"" ""))"),"")</f>
        <v/>
      </c>
      <c r="J163" s="69"/>
    </row>
    <row r="164" ht="15.75" customHeight="1">
      <c r="A164" s="84"/>
      <c r="B164" s="96"/>
      <c r="C164" s="96"/>
      <c r="D164" s="96"/>
      <c r="E164" s="96"/>
      <c r="F164" s="97" t="s">
        <v>36</v>
      </c>
      <c r="G164" s="105" t="str">
        <f>'Ranking de URL'!I167</f>
        <v/>
      </c>
      <c r="H164" s="96"/>
      <c r="I164" s="96"/>
      <c r="J164" s="69"/>
    </row>
    <row r="165" ht="15.75" customHeight="1">
      <c r="A165" s="84"/>
      <c r="B165" s="86" t="s">
        <v>131</v>
      </c>
      <c r="C165" s="86" t="str">
        <f>'Ranking de URL'!D168</f>
        <v/>
      </c>
      <c r="D165" s="86" t="str">
        <f>'Ranking de URL'!E168</f>
        <v/>
      </c>
      <c r="E165" s="86" t="str">
        <f>'Ranking de URL'!F168</f>
        <v/>
      </c>
      <c r="F165" s="87" t="s">
        <v>47</v>
      </c>
      <c r="G165" s="104" t="str">
        <f>'Ranking de URL'!I168</f>
        <v/>
      </c>
      <c r="H165" s="89" t="str">
        <f>IFERROR(__xludf.DUMMYFUNCTION("IFERROR(CONCATENATE(""VALIDAÇÃO"", "" - "",D165,""/"",E165, "" | "", "" Art."",C165,"" | "",(REGEXEXTRACT(G165, ""/([^/]+)\/?$"") ),"" ""))"),"")</f>
        <v/>
      </c>
      <c r="I165" s="89" t="str">
        <f>IFERROR(__xludf.DUMMYFUNCTION("IFERROR(CONCATENATE("" Art."",C165,"" | "",(REGEXEXTRACT(G165, ""/([^/]+)\/?$"") ),"" ""))"),"")</f>
        <v/>
      </c>
      <c r="J165" s="69"/>
    </row>
    <row r="166" ht="15.75" customHeight="1">
      <c r="A166" s="84"/>
      <c r="B166" s="96"/>
      <c r="C166" s="96"/>
      <c r="D166" s="96"/>
      <c r="E166" s="96"/>
      <c r="F166" s="97" t="s">
        <v>36</v>
      </c>
      <c r="G166" s="105" t="str">
        <f>'Ranking de URL'!I169</f>
        <v/>
      </c>
      <c r="H166" s="96"/>
      <c r="I166" s="96"/>
      <c r="J166" s="69"/>
    </row>
    <row r="167" ht="15.75" customHeight="1">
      <c r="A167" s="84"/>
      <c r="B167" s="86" t="s">
        <v>132</v>
      </c>
      <c r="C167" s="86" t="str">
        <f>'Ranking de URL'!D170</f>
        <v/>
      </c>
      <c r="D167" s="86" t="str">
        <f>'Ranking de URL'!E170</f>
        <v/>
      </c>
      <c r="E167" s="86" t="str">
        <f>'Ranking de URL'!F170</f>
        <v/>
      </c>
      <c r="F167" s="87" t="s">
        <v>47</v>
      </c>
      <c r="G167" s="104" t="str">
        <f>'Ranking de URL'!I170</f>
        <v/>
      </c>
      <c r="H167" s="89" t="str">
        <f>IFERROR(__xludf.DUMMYFUNCTION("IFERROR(CONCATENATE(""VALIDAÇÃO"", "" - "",D167,""/"",E167, "" | "", "" Art."",C167,"" | "",(REGEXEXTRACT(G167, ""/([^/]+)\/?$"") ),"" ""))"),"")</f>
        <v/>
      </c>
      <c r="I167" s="89" t="str">
        <f>IFERROR(__xludf.DUMMYFUNCTION("IFERROR(CONCATENATE("" Art."",C167,"" | "",(REGEXEXTRACT(G167, ""/([^/]+)\/?$"") ),"" ""))"),"")</f>
        <v/>
      </c>
      <c r="J167" s="69"/>
    </row>
    <row r="168" ht="15.75" customHeight="1">
      <c r="A168" s="84"/>
      <c r="B168" s="96"/>
      <c r="C168" s="96"/>
      <c r="D168" s="96"/>
      <c r="E168" s="96"/>
      <c r="F168" s="97" t="s">
        <v>36</v>
      </c>
      <c r="G168" s="105" t="str">
        <f>'Ranking de URL'!I171</f>
        <v/>
      </c>
      <c r="H168" s="96"/>
      <c r="I168" s="96"/>
      <c r="J168" s="69"/>
    </row>
    <row r="169" ht="15.75" customHeight="1">
      <c r="A169" s="84"/>
      <c r="B169" s="86" t="s">
        <v>133</v>
      </c>
      <c r="C169" s="86" t="str">
        <f>'Ranking de URL'!D172</f>
        <v/>
      </c>
      <c r="D169" s="86" t="str">
        <f>'Ranking de URL'!E172</f>
        <v/>
      </c>
      <c r="E169" s="86" t="str">
        <f>'Ranking de URL'!F172</f>
        <v/>
      </c>
      <c r="F169" s="87" t="s">
        <v>47</v>
      </c>
      <c r="G169" s="104" t="str">
        <f>'Ranking de URL'!I172</f>
        <v/>
      </c>
      <c r="H169" s="89" t="str">
        <f>IFERROR(__xludf.DUMMYFUNCTION("IFERROR(CONCATENATE(""VALIDAÇÃO"", "" - "",D169,""/"",E169, "" | "", "" Art."",C169,"" | "",(REGEXEXTRACT(G169, ""/([^/]+)\/?$"") ),"" ""))"),"")</f>
        <v/>
      </c>
      <c r="I169" s="89" t="str">
        <f>IFERROR(__xludf.DUMMYFUNCTION("IFERROR(CONCATENATE("" Art."",C169,"" | "",(REGEXEXTRACT(G169, ""/([^/]+)\/?$"") ),"" ""))"),"")</f>
        <v/>
      </c>
      <c r="J169" s="69"/>
    </row>
    <row r="170" ht="15.75" customHeight="1">
      <c r="A170" s="84"/>
      <c r="B170" s="96"/>
      <c r="C170" s="96"/>
      <c r="D170" s="96"/>
      <c r="E170" s="96"/>
      <c r="F170" s="97" t="s">
        <v>36</v>
      </c>
      <c r="G170" s="105" t="str">
        <f>'Ranking de URL'!I173</f>
        <v/>
      </c>
      <c r="H170" s="96"/>
      <c r="I170" s="96"/>
      <c r="J170" s="69"/>
    </row>
    <row r="171" ht="15.75" customHeight="1">
      <c r="A171" s="84"/>
      <c r="B171" s="86" t="s">
        <v>134</v>
      </c>
      <c r="C171" s="86" t="str">
        <f>'Ranking de URL'!D174</f>
        <v/>
      </c>
      <c r="D171" s="86" t="str">
        <f>'Ranking de URL'!E174</f>
        <v/>
      </c>
      <c r="E171" s="86" t="str">
        <f>'Ranking de URL'!F174</f>
        <v/>
      </c>
      <c r="F171" s="87" t="s">
        <v>47</v>
      </c>
      <c r="G171" s="104" t="str">
        <f>'Ranking de URL'!I174</f>
        <v/>
      </c>
      <c r="H171" s="89" t="str">
        <f>IFERROR(__xludf.DUMMYFUNCTION("IFERROR(CONCATENATE(""VALIDAÇÃO"", "" - "",D171,""/"",E171, "" | "", "" Art."",C171,"" | "",(REGEXEXTRACT(G171, ""/([^/]+)\/?$"") ),"" ""))"),"")</f>
        <v/>
      </c>
      <c r="I171" s="89" t="str">
        <f>IFERROR(__xludf.DUMMYFUNCTION("IFERROR(CONCATENATE("" Art."",C171,"" | "",(REGEXEXTRACT(G171, ""/([^/]+)\/?$"") ),"" ""))"),"")</f>
        <v/>
      </c>
      <c r="J171" s="69"/>
    </row>
    <row r="172" ht="15.75" customHeight="1">
      <c r="A172" s="84"/>
      <c r="B172" s="96"/>
      <c r="C172" s="96"/>
      <c r="D172" s="96"/>
      <c r="E172" s="96"/>
      <c r="F172" s="97" t="s">
        <v>36</v>
      </c>
      <c r="G172" s="105" t="str">
        <f>'Ranking de URL'!I175</f>
        <v/>
      </c>
      <c r="H172" s="96"/>
      <c r="I172" s="96"/>
      <c r="J172" s="69"/>
    </row>
    <row r="173" ht="15.75" customHeight="1">
      <c r="A173" s="84"/>
      <c r="B173" s="86" t="s">
        <v>135</v>
      </c>
      <c r="C173" s="86" t="str">
        <f>'Ranking de URL'!D176</f>
        <v/>
      </c>
      <c r="D173" s="86" t="str">
        <f>'Ranking de URL'!E176</f>
        <v/>
      </c>
      <c r="E173" s="86" t="str">
        <f>'Ranking de URL'!F176</f>
        <v/>
      </c>
      <c r="F173" s="87" t="s">
        <v>47</v>
      </c>
      <c r="G173" s="104" t="str">
        <f>'Ranking de URL'!I176</f>
        <v/>
      </c>
      <c r="H173" s="89" t="str">
        <f>IFERROR(__xludf.DUMMYFUNCTION("IFERROR(CONCATENATE(""VALIDAÇÃO"", "" - "",D173,""/"",E173, "" | "", "" Art."",C173,"" | "",(REGEXEXTRACT(G173, ""/([^/]+)\/?$"") ),"" ""))"),"")</f>
        <v/>
      </c>
      <c r="I173" s="89" t="str">
        <f>IFERROR(__xludf.DUMMYFUNCTION("IFERROR(CONCATENATE("" Art."",C173,"" | "",(REGEXEXTRACT(G173, ""/([^/]+)\/?$"") ),"" ""))"),"")</f>
        <v/>
      </c>
      <c r="J173" s="69"/>
    </row>
    <row r="174" ht="15.75" customHeight="1">
      <c r="A174" s="84"/>
      <c r="B174" s="96"/>
      <c r="C174" s="96"/>
      <c r="D174" s="96"/>
      <c r="E174" s="96"/>
      <c r="F174" s="97" t="s">
        <v>36</v>
      </c>
      <c r="G174" s="105" t="str">
        <f>'Ranking de URL'!I177</f>
        <v/>
      </c>
      <c r="H174" s="96"/>
      <c r="I174" s="96"/>
      <c r="J174" s="69"/>
    </row>
    <row r="175" ht="15.75" customHeight="1">
      <c r="A175" s="84"/>
      <c r="B175" s="86" t="s">
        <v>136</v>
      </c>
      <c r="C175" s="86" t="str">
        <f>'Ranking de URL'!D178</f>
        <v/>
      </c>
      <c r="D175" s="86" t="str">
        <f>'Ranking de URL'!E178</f>
        <v/>
      </c>
      <c r="E175" s="86" t="str">
        <f>'Ranking de URL'!F178</f>
        <v/>
      </c>
      <c r="F175" s="87" t="s">
        <v>47</v>
      </c>
      <c r="G175" s="104" t="str">
        <f>'Ranking de URL'!I178</f>
        <v/>
      </c>
      <c r="H175" s="89" t="str">
        <f>IFERROR(__xludf.DUMMYFUNCTION("IFERROR(CONCATENATE(""VALIDAÇÃO"", "" - "",D175,""/"",E175, "" | "", "" Art."",C175,"" | "",(REGEXEXTRACT(G175, ""/([^/]+)\/?$"") ),"" ""))"),"")</f>
        <v/>
      </c>
      <c r="I175" s="89" t="str">
        <f>IFERROR(__xludf.DUMMYFUNCTION("IFERROR(CONCATENATE("" Art."",C175,"" | "",(REGEXEXTRACT(G175, ""/([^/]+)\/?$"") ),"" ""))"),"")</f>
        <v/>
      </c>
      <c r="J175" s="69"/>
    </row>
    <row r="176" ht="15.75" customHeight="1">
      <c r="A176" s="84"/>
      <c r="B176" s="96"/>
      <c r="C176" s="96"/>
      <c r="D176" s="96"/>
      <c r="E176" s="96"/>
      <c r="F176" s="97" t="s">
        <v>36</v>
      </c>
      <c r="G176" s="105" t="str">
        <f>'Ranking de URL'!I179</f>
        <v/>
      </c>
      <c r="H176" s="96"/>
      <c r="I176" s="96"/>
      <c r="J176" s="69"/>
    </row>
    <row r="177" ht="15.75" customHeight="1">
      <c r="A177" s="84"/>
      <c r="B177" s="86" t="s">
        <v>137</v>
      </c>
      <c r="C177" s="86" t="str">
        <f>'Ranking de URL'!D180</f>
        <v/>
      </c>
      <c r="D177" s="86" t="str">
        <f>'Ranking de URL'!E180</f>
        <v/>
      </c>
      <c r="E177" s="86" t="str">
        <f>'Ranking de URL'!F180</f>
        <v/>
      </c>
      <c r="F177" s="87" t="s">
        <v>47</v>
      </c>
      <c r="G177" s="104" t="str">
        <f>'Ranking de URL'!I180</f>
        <v/>
      </c>
      <c r="H177" s="89" t="str">
        <f>IFERROR(__xludf.DUMMYFUNCTION("IFERROR(CONCATENATE(""VALIDAÇÃO"", "" - "",D177,""/"",E177, "" | "", "" Art."",C177,"" | "",(REGEXEXTRACT(G177, ""/([^/]+)\/?$"") ),"" ""))"),"")</f>
        <v/>
      </c>
      <c r="I177" s="89" t="str">
        <f>IFERROR(__xludf.DUMMYFUNCTION("IFERROR(CONCATENATE("" Art."",C177,"" | "",(REGEXEXTRACT(G177, ""/([^/]+)\/?$"") ),"" ""))"),"")</f>
        <v/>
      </c>
      <c r="J177" s="69"/>
    </row>
    <row r="178" ht="15.75" customHeight="1">
      <c r="A178" s="84"/>
      <c r="B178" s="96"/>
      <c r="C178" s="96"/>
      <c r="D178" s="96"/>
      <c r="E178" s="96"/>
      <c r="F178" s="97" t="s">
        <v>36</v>
      </c>
      <c r="G178" s="105" t="str">
        <f>'Ranking de URL'!I181</f>
        <v/>
      </c>
      <c r="H178" s="96"/>
      <c r="I178" s="96"/>
      <c r="J178" s="69"/>
    </row>
    <row r="179" ht="15.75" customHeight="1">
      <c r="A179" s="84"/>
      <c r="B179" s="86" t="s">
        <v>138</v>
      </c>
      <c r="C179" s="86" t="str">
        <f>'Ranking de URL'!D182</f>
        <v/>
      </c>
      <c r="D179" s="86" t="str">
        <f>'Ranking de URL'!E182</f>
        <v/>
      </c>
      <c r="E179" s="86" t="str">
        <f>'Ranking de URL'!F182</f>
        <v/>
      </c>
      <c r="F179" s="87" t="s">
        <v>47</v>
      </c>
      <c r="G179" s="104" t="str">
        <f>'Ranking de URL'!I182</f>
        <v/>
      </c>
      <c r="H179" s="89" t="str">
        <f>IFERROR(__xludf.DUMMYFUNCTION("IFERROR(CONCATENATE(""VALIDAÇÃO"", "" - "",D179,""/"",E179, "" | "", "" Art."",C179,"" | "",(REGEXEXTRACT(G179, ""/([^/]+)\/?$"") ),"" ""))"),"")</f>
        <v/>
      </c>
      <c r="I179" s="89" t="str">
        <f>IFERROR(__xludf.DUMMYFUNCTION("IFERROR(CONCATENATE("" Art."",C179,"" | "",(REGEXEXTRACT(G179, ""/([^/]+)\/?$"") ),"" ""))"),"")</f>
        <v/>
      </c>
      <c r="J179" s="69"/>
    </row>
    <row r="180" ht="15.75" customHeight="1">
      <c r="A180" s="84"/>
      <c r="B180" s="96"/>
      <c r="C180" s="96"/>
      <c r="D180" s="96"/>
      <c r="E180" s="96"/>
      <c r="F180" s="97" t="s">
        <v>36</v>
      </c>
      <c r="G180" s="105" t="str">
        <f>'Ranking de URL'!I183</f>
        <v/>
      </c>
      <c r="H180" s="96"/>
      <c r="I180" s="96"/>
      <c r="J180" s="69"/>
    </row>
    <row r="181" ht="15.75" customHeight="1">
      <c r="A181" s="84"/>
      <c r="B181" s="86" t="s">
        <v>139</v>
      </c>
      <c r="C181" s="86" t="str">
        <f>'Ranking de URL'!D184</f>
        <v/>
      </c>
      <c r="D181" s="86" t="str">
        <f>'Ranking de URL'!E184</f>
        <v/>
      </c>
      <c r="E181" s="86" t="str">
        <f>'Ranking de URL'!F184</f>
        <v/>
      </c>
      <c r="F181" s="87" t="s">
        <v>47</v>
      </c>
      <c r="G181" s="104" t="str">
        <f>'Ranking de URL'!I184</f>
        <v/>
      </c>
      <c r="H181" s="89" t="str">
        <f>IFERROR(__xludf.DUMMYFUNCTION("IFERROR(CONCATENATE(""VALIDAÇÃO"", "" - "",D181,""/"",E181, "" | "", "" Art."",C181,"" | "",(REGEXEXTRACT(G181, ""/([^/]+)\/?$"") ),"" ""))"),"")</f>
        <v/>
      </c>
      <c r="I181" s="89" t="str">
        <f>IFERROR(__xludf.DUMMYFUNCTION("IFERROR(CONCATENATE("" Art."",C181,"" | "",(REGEXEXTRACT(G181, ""/([^/]+)\/?$"") ),"" ""))"),"")</f>
        <v/>
      </c>
      <c r="J181" s="69"/>
    </row>
    <row r="182" ht="15.75" customHeight="1">
      <c r="A182" s="84"/>
      <c r="B182" s="96"/>
      <c r="C182" s="96"/>
      <c r="D182" s="96"/>
      <c r="E182" s="96"/>
      <c r="F182" s="97" t="s">
        <v>36</v>
      </c>
      <c r="G182" s="105" t="str">
        <f>'Ranking de URL'!I185</f>
        <v/>
      </c>
      <c r="H182" s="96"/>
      <c r="I182" s="96"/>
      <c r="J182" s="69"/>
    </row>
    <row r="183" ht="15.75" customHeight="1">
      <c r="A183" s="84"/>
      <c r="B183" s="86" t="s">
        <v>140</v>
      </c>
      <c r="C183" s="86" t="str">
        <f>'Ranking de URL'!D186</f>
        <v/>
      </c>
      <c r="D183" s="86" t="str">
        <f>'Ranking de URL'!E186</f>
        <v/>
      </c>
      <c r="E183" s="86" t="str">
        <f>'Ranking de URL'!F186</f>
        <v/>
      </c>
      <c r="F183" s="87" t="s">
        <v>47</v>
      </c>
      <c r="G183" s="104" t="str">
        <f>'Ranking de URL'!I186</f>
        <v/>
      </c>
      <c r="H183" s="89" t="str">
        <f>IFERROR(__xludf.DUMMYFUNCTION("IFERROR(CONCATENATE(""VALIDAÇÃO"", "" - "",D183,""/"",E183, "" | "", "" Art."",C183,"" | "",(REGEXEXTRACT(G183, ""/([^/]+)\/?$"") ),"" ""))"),"")</f>
        <v/>
      </c>
      <c r="I183" s="89" t="str">
        <f>IFERROR(__xludf.DUMMYFUNCTION("IFERROR(CONCATENATE("" Art."",C183,"" | "",(REGEXEXTRACT(G183, ""/([^/]+)\/?$"") ),"" ""))"),"")</f>
        <v/>
      </c>
      <c r="J183" s="69"/>
    </row>
    <row r="184" ht="15.75" customHeight="1">
      <c r="A184" s="84"/>
      <c r="B184" s="96"/>
      <c r="C184" s="96"/>
      <c r="D184" s="96"/>
      <c r="E184" s="96"/>
      <c r="F184" s="97" t="s">
        <v>36</v>
      </c>
      <c r="G184" s="105" t="str">
        <f>'Ranking de URL'!I187</f>
        <v/>
      </c>
      <c r="H184" s="96"/>
      <c r="I184" s="96"/>
      <c r="J184" s="69"/>
    </row>
    <row r="185" ht="15.75" customHeight="1">
      <c r="A185" s="84"/>
      <c r="B185" s="86" t="s">
        <v>141</v>
      </c>
      <c r="C185" s="86" t="str">
        <f>'Ranking de URL'!D188</f>
        <v/>
      </c>
      <c r="D185" s="86" t="str">
        <f>'Ranking de URL'!E188</f>
        <v/>
      </c>
      <c r="E185" s="86" t="str">
        <f>'Ranking de URL'!F188</f>
        <v/>
      </c>
      <c r="F185" s="87" t="s">
        <v>47</v>
      </c>
      <c r="G185" s="104" t="str">
        <f>'Ranking de URL'!I188</f>
        <v/>
      </c>
      <c r="H185" s="89" t="str">
        <f>IFERROR(__xludf.DUMMYFUNCTION("IFERROR(CONCATENATE(""VALIDAÇÃO"", "" - "",D185,""/"",E185, "" | "", "" Art."",C185,"" | "",(REGEXEXTRACT(G185, ""/([^/]+)\/?$"") ),"" ""))"),"")</f>
        <v/>
      </c>
      <c r="I185" s="89" t="str">
        <f>IFERROR(__xludf.DUMMYFUNCTION("IFERROR(CONCATENATE("" Art."",C185,"" | "",(REGEXEXTRACT(G185, ""/([^/]+)\/?$"") ),"" ""))"),"")</f>
        <v/>
      </c>
      <c r="J185" s="69"/>
    </row>
    <row r="186" ht="15.75" customHeight="1">
      <c r="A186" s="84"/>
      <c r="B186" s="96"/>
      <c r="C186" s="96"/>
      <c r="D186" s="96"/>
      <c r="E186" s="96"/>
      <c r="F186" s="97" t="s">
        <v>36</v>
      </c>
      <c r="G186" s="105" t="str">
        <f>'Ranking de URL'!I189</f>
        <v/>
      </c>
      <c r="H186" s="96"/>
      <c r="I186" s="96"/>
      <c r="J186" s="69"/>
    </row>
    <row r="187" ht="15.75" customHeight="1">
      <c r="A187" s="84"/>
      <c r="B187" s="86" t="s">
        <v>142</v>
      </c>
      <c r="C187" s="86" t="str">
        <f>'Ranking de URL'!D190</f>
        <v/>
      </c>
      <c r="D187" s="86" t="str">
        <f>'Ranking de URL'!E190</f>
        <v/>
      </c>
      <c r="E187" s="86" t="str">
        <f>'Ranking de URL'!F190</f>
        <v/>
      </c>
      <c r="F187" s="87" t="s">
        <v>47</v>
      </c>
      <c r="G187" s="104" t="str">
        <f>'Ranking de URL'!I190</f>
        <v/>
      </c>
      <c r="H187" s="89" t="str">
        <f>IFERROR(__xludf.DUMMYFUNCTION("IFERROR(CONCATENATE(""VALIDAÇÃO"", "" - "",D187,""/"",E187, "" | "", "" Art."",C187,"" | "",(REGEXEXTRACT(G187, ""/([^/]+)\/?$"") ),"" ""))"),"")</f>
        <v/>
      </c>
      <c r="I187" s="89" t="str">
        <f>IFERROR(__xludf.DUMMYFUNCTION("IFERROR(CONCATENATE("" Art."",C187,"" | "",(REGEXEXTRACT(G187, ""/([^/]+)\/?$"") ),"" ""))"),"")</f>
        <v/>
      </c>
      <c r="J187" s="69"/>
    </row>
    <row r="188" ht="15.75" customHeight="1">
      <c r="A188" s="84"/>
      <c r="B188" s="96"/>
      <c r="C188" s="96"/>
      <c r="D188" s="96"/>
      <c r="E188" s="96"/>
      <c r="F188" s="97" t="s">
        <v>36</v>
      </c>
      <c r="G188" s="105" t="str">
        <f>'Ranking de URL'!I191</f>
        <v/>
      </c>
      <c r="H188" s="96"/>
      <c r="I188" s="96"/>
      <c r="J188" s="69"/>
    </row>
    <row r="189" ht="15.75" customHeight="1">
      <c r="A189" s="84"/>
      <c r="B189" s="86" t="s">
        <v>143</v>
      </c>
      <c r="C189" s="86" t="str">
        <f>'Ranking de URL'!D192</f>
        <v/>
      </c>
      <c r="D189" s="86" t="str">
        <f>'Ranking de URL'!E192</f>
        <v/>
      </c>
      <c r="E189" s="86" t="str">
        <f>'Ranking de URL'!F192</f>
        <v/>
      </c>
      <c r="F189" s="87" t="s">
        <v>47</v>
      </c>
      <c r="G189" s="104" t="str">
        <f>'Ranking de URL'!I192</f>
        <v/>
      </c>
      <c r="H189" s="89" t="str">
        <f>IFERROR(__xludf.DUMMYFUNCTION("IFERROR(CONCATENATE(""VALIDAÇÃO"", "" - "",D189,""/"",E189, "" | "", "" Art."",C189,"" | "",(REGEXEXTRACT(G189, ""/([^/]+)\/?$"") ),"" ""))"),"")</f>
        <v/>
      </c>
      <c r="I189" s="89" t="str">
        <f>IFERROR(__xludf.DUMMYFUNCTION("IFERROR(CONCATENATE("" Art."",C189,"" | "",(REGEXEXTRACT(G189, ""/([^/]+)\/?$"") ),"" ""))"),"")</f>
        <v/>
      </c>
      <c r="J189" s="69"/>
    </row>
    <row r="190" ht="15.75" customHeight="1">
      <c r="A190" s="84"/>
      <c r="B190" s="96"/>
      <c r="C190" s="96"/>
      <c r="D190" s="96"/>
      <c r="E190" s="96"/>
      <c r="F190" s="97" t="s">
        <v>36</v>
      </c>
      <c r="G190" s="105" t="str">
        <f>'Ranking de URL'!I193</f>
        <v/>
      </c>
      <c r="H190" s="96"/>
      <c r="I190" s="96"/>
      <c r="J190" s="69"/>
    </row>
    <row r="191" ht="15.75" customHeight="1">
      <c r="A191" s="84"/>
      <c r="B191" s="86" t="s">
        <v>144</v>
      </c>
      <c r="C191" s="86" t="str">
        <f>'Ranking de URL'!D194</f>
        <v/>
      </c>
      <c r="D191" s="86" t="str">
        <f>'Ranking de URL'!E194</f>
        <v/>
      </c>
      <c r="E191" s="86" t="str">
        <f>'Ranking de URL'!F194</f>
        <v/>
      </c>
      <c r="F191" s="87" t="s">
        <v>47</v>
      </c>
      <c r="G191" s="104" t="str">
        <f>'Ranking de URL'!I194</f>
        <v/>
      </c>
      <c r="H191" s="89" t="str">
        <f>IFERROR(__xludf.DUMMYFUNCTION("IFERROR(CONCATENATE(""VALIDAÇÃO"", "" - "",D191,""/"",E191, "" | "", "" Art."",C191,"" | "",(REGEXEXTRACT(G191, ""/([^/]+)\/?$"") ),"" ""))"),"")</f>
        <v/>
      </c>
      <c r="I191" s="89" t="str">
        <f>IFERROR(__xludf.DUMMYFUNCTION("IFERROR(CONCATENATE("" Art."",C191,"" | "",(REGEXEXTRACT(G191, ""/([^/]+)\/?$"") ),"" ""))"),"")</f>
        <v/>
      </c>
      <c r="J191" s="69"/>
    </row>
    <row r="192" ht="15.75" customHeight="1">
      <c r="A192" s="84"/>
      <c r="B192" s="96"/>
      <c r="C192" s="96"/>
      <c r="D192" s="96"/>
      <c r="E192" s="96"/>
      <c r="F192" s="97" t="s">
        <v>36</v>
      </c>
      <c r="G192" s="105" t="str">
        <f>'Ranking de URL'!I195</f>
        <v/>
      </c>
      <c r="H192" s="96"/>
      <c r="I192" s="96"/>
      <c r="J192" s="69"/>
    </row>
    <row r="193" ht="15.75" customHeight="1">
      <c r="A193" s="84"/>
      <c r="B193" s="86" t="s">
        <v>145</v>
      </c>
      <c r="C193" s="86" t="str">
        <f>'Ranking de URL'!D196</f>
        <v/>
      </c>
      <c r="D193" s="86" t="str">
        <f>'Ranking de URL'!E196</f>
        <v/>
      </c>
      <c r="E193" s="86" t="str">
        <f>'Ranking de URL'!F196</f>
        <v/>
      </c>
      <c r="F193" s="87" t="s">
        <v>47</v>
      </c>
      <c r="G193" s="104" t="str">
        <f>'Ranking de URL'!I196</f>
        <v/>
      </c>
      <c r="H193" s="89" t="str">
        <f>IFERROR(__xludf.DUMMYFUNCTION("IFERROR(CONCATENATE(""VALIDAÇÃO"", "" - "",D193,""/"",E193, "" | "", "" Art."",C193,"" | "",(REGEXEXTRACT(G193, ""/([^/]+)\/?$"") ),"" ""))"),"")</f>
        <v/>
      </c>
      <c r="I193" s="89" t="str">
        <f>IFERROR(__xludf.DUMMYFUNCTION("IFERROR(CONCATENATE("" Art."",C193,"" | "",(REGEXEXTRACT(G193, ""/([^/]+)\/?$"") ),"" ""))"),"")</f>
        <v/>
      </c>
      <c r="J193" s="69"/>
    </row>
    <row r="194" ht="15.75" customHeight="1">
      <c r="A194" s="84"/>
      <c r="B194" s="96"/>
      <c r="C194" s="96"/>
      <c r="D194" s="96"/>
      <c r="E194" s="96"/>
      <c r="F194" s="97" t="s">
        <v>36</v>
      </c>
      <c r="G194" s="105" t="str">
        <f>'Ranking de URL'!I197</f>
        <v/>
      </c>
      <c r="H194" s="96"/>
      <c r="I194" s="96"/>
      <c r="J194" s="69"/>
    </row>
    <row r="195" ht="15.75" customHeight="1">
      <c r="A195" s="84"/>
      <c r="B195" s="86" t="s">
        <v>146</v>
      </c>
      <c r="C195" s="86" t="str">
        <f>'Ranking de URL'!D198</f>
        <v/>
      </c>
      <c r="D195" s="86" t="str">
        <f>'Ranking de URL'!E198</f>
        <v/>
      </c>
      <c r="E195" s="86" t="str">
        <f>'Ranking de URL'!F198</f>
        <v/>
      </c>
      <c r="F195" s="87" t="s">
        <v>47</v>
      </c>
      <c r="G195" s="104" t="str">
        <f>'Ranking de URL'!I198</f>
        <v/>
      </c>
      <c r="H195" s="89" t="str">
        <f>IFERROR(__xludf.DUMMYFUNCTION("IFERROR(CONCATENATE(""VALIDAÇÃO"", "" - "",D195,""/"",E195, "" | "", "" Art."",C195,"" | "",(REGEXEXTRACT(G195, ""/([^/]+)\/?$"") ),"" ""))"),"")</f>
        <v/>
      </c>
      <c r="I195" s="89" t="str">
        <f>IFERROR(__xludf.DUMMYFUNCTION("IFERROR(CONCATENATE("" Art."",C195,"" | "",(REGEXEXTRACT(G195, ""/([^/]+)\/?$"") ),"" ""))"),"")</f>
        <v/>
      </c>
      <c r="J195" s="69"/>
    </row>
    <row r="196" ht="15.75" customHeight="1">
      <c r="A196" s="84"/>
      <c r="B196" s="96"/>
      <c r="C196" s="96"/>
      <c r="D196" s="96"/>
      <c r="E196" s="96"/>
      <c r="F196" s="97" t="s">
        <v>36</v>
      </c>
      <c r="G196" s="105" t="str">
        <f>'Ranking de URL'!I199</f>
        <v/>
      </c>
      <c r="H196" s="96"/>
      <c r="I196" s="96"/>
      <c r="J196" s="69"/>
    </row>
    <row r="197" ht="15.75" customHeight="1">
      <c r="A197" s="84"/>
      <c r="B197" s="86" t="s">
        <v>147</v>
      </c>
      <c r="C197" s="86" t="str">
        <f>'Ranking de URL'!D200</f>
        <v/>
      </c>
      <c r="D197" s="86" t="str">
        <f>'Ranking de URL'!E200</f>
        <v/>
      </c>
      <c r="E197" s="86" t="str">
        <f>'Ranking de URL'!F200</f>
        <v/>
      </c>
      <c r="F197" s="87" t="s">
        <v>47</v>
      </c>
      <c r="G197" s="104" t="str">
        <f>'Ranking de URL'!I200</f>
        <v/>
      </c>
      <c r="H197" s="89" t="str">
        <f>IFERROR(__xludf.DUMMYFUNCTION("IFERROR(CONCATENATE(""VALIDAÇÃO"", "" - "",D197,""/"",E197, "" | "", "" Art."",C197,"" | "",(REGEXEXTRACT(G197, ""/([^/]+)\/?$"") ),"" ""))"),"")</f>
        <v/>
      </c>
      <c r="I197" s="89" t="str">
        <f>IFERROR(__xludf.DUMMYFUNCTION("IFERROR(CONCATENATE("" Art."",C197,"" | "",(REGEXEXTRACT(G197, ""/([^/]+)\/?$"") ),"" ""))"),"")</f>
        <v/>
      </c>
      <c r="J197" s="69"/>
    </row>
    <row r="198" ht="15.75" customHeight="1">
      <c r="A198" s="84"/>
      <c r="B198" s="96"/>
      <c r="C198" s="96"/>
      <c r="D198" s="96"/>
      <c r="E198" s="96"/>
      <c r="F198" s="97" t="s">
        <v>36</v>
      </c>
      <c r="G198" s="105" t="str">
        <f>'Ranking de URL'!I201</f>
        <v/>
      </c>
      <c r="H198" s="96"/>
      <c r="I198" s="96"/>
      <c r="J198" s="69"/>
    </row>
    <row r="199" ht="15.75" customHeight="1">
      <c r="A199" s="84"/>
      <c r="B199" s="86" t="s">
        <v>148</v>
      </c>
      <c r="C199" s="86" t="str">
        <f>'Ranking de URL'!D202</f>
        <v/>
      </c>
      <c r="D199" s="86" t="str">
        <f>'Ranking de URL'!E202</f>
        <v/>
      </c>
      <c r="E199" s="86" t="str">
        <f>'Ranking de URL'!F202</f>
        <v/>
      </c>
      <c r="F199" s="87" t="s">
        <v>47</v>
      </c>
      <c r="G199" s="104" t="str">
        <f>'Ranking de URL'!I202</f>
        <v/>
      </c>
      <c r="H199" s="89" t="str">
        <f>IFERROR(__xludf.DUMMYFUNCTION("IFERROR(CONCATENATE(""VALIDAÇÃO"", "" - "",D199,""/"",E199, "" | "", "" Art."",C199,"" | "",(REGEXEXTRACT(G199, ""/([^/]+)\/?$"") ),"" ""))"),"")</f>
        <v/>
      </c>
      <c r="I199" s="89" t="str">
        <f>IFERROR(__xludf.DUMMYFUNCTION("IFERROR(CONCATENATE("" Art."",C199,"" | "",(REGEXEXTRACT(G199, ""/([^/]+)\/?$"") ),"" ""))"),"")</f>
        <v/>
      </c>
      <c r="J199" s="69"/>
    </row>
    <row r="200" ht="15.75" customHeight="1">
      <c r="A200" s="84"/>
      <c r="B200" s="96"/>
      <c r="C200" s="96"/>
      <c r="D200" s="96"/>
      <c r="E200" s="96"/>
      <c r="F200" s="97" t="s">
        <v>36</v>
      </c>
      <c r="G200" s="105" t="str">
        <f>'Ranking de URL'!I203</f>
        <v/>
      </c>
      <c r="H200" s="96"/>
      <c r="I200" s="96"/>
      <c r="J200" s="69"/>
    </row>
    <row r="201" ht="15.75" customHeight="1">
      <c r="A201" s="84"/>
      <c r="B201" s="86" t="s">
        <v>149</v>
      </c>
      <c r="C201" s="86" t="str">
        <f>'Ranking de URL'!D204</f>
        <v/>
      </c>
      <c r="D201" s="86" t="str">
        <f>'Ranking de URL'!E204</f>
        <v/>
      </c>
      <c r="E201" s="86" t="str">
        <f>'Ranking de URL'!F204</f>
        <v/>
      </c>
      <c r="F201" s="87" t="s">
        <v>47</v>
      </c>
      <c r="G201" s="104" t="str">
        <f>'Ranking de URL'!I204</f>
        <v/>
      </c>
      <c r="H201" s="89" t="str">
        <f>IFERROR(__xludf.DUMMYFUNCTION("IFERROR(CONCATENATE(""VALIDAÇÃO"", "" - "",D201,""/"",E201, "" | "", "" Art."",C201,"" | "",(REGEXEXTRACT(G201, ""/([^/]+)\/?$"") ),"" ""))"),"")</f>
        <v/>
      </c>
      <c r="I201" s="89" t="str">
        <f>IFERROR(__xludf.DUMMYFUNCTION("IFERROR(CONCATENATE("" Art."",C201,"" | "",(REGEXEXTRACT(G201, ""/([^/]+)\/?$"") ),"" ""))"),"")</f>
        <v/>
      </c>
      <c r="J201" s="69"/>
    </row>
    <row r="202" ht="15.75" customHeight="1">
      <c r="A202" s="84"/>
      <c r="B202" s="96"/>
      <c r="C202" s="96"/>
      <c r="D202" s="96"/>
      <c r="E202" s="96"/>
      <c r="F202" s="97" t="s">
        <v>36</v>
      </c>
      <c r="G202" s="105" t="str">
        <f>'Ranking de URL'!I205</f>
        <v/>
      </c>
      <c r="H202" s="96"/>
      <c r="I202" s="96"/>
      <c r="J202" s="69"/>
    </row>
    <row r="203" ht="15.75" customHeight="1">
      <c r="A203" s="84"/>
      <c r="B203" s="86" t="s">
        <v>150</v>
      </c>
      <c r="C203" s="86" t="str">
        <f>'Ranking de URL'!D206</f>
        <v/>
      </c>
      <c r="D203" s="86" t="str">
        <f>'Ranking de URL'!E206</f>
        <v/>
      </c>
      <c r="E203" s="86" t="str">
        <f>'Ranking de URL'!F206</f>
        <v/>
      </c>
      <c r="F203" s="87" t="s">
        <v>47</v>
      </c>
      <c r="G203" s="104" t="str">
        <f>'Ranking de URL'!I206</f>
        <v/>
      </c>
      <c r="H203" s="89" t="str">
        <f>IFERROR(__xludf.DUMMYFUNCTION("IFERROR(CONCATENATE(""VALIDAÇÃO"", "" - "",D203,""/"",E203, "" | "", "" Art."",C203,"" | "",(REGEXEXTRACT(G203, ""/([^/]+)\/?$"") ),"" ""))"),"")</f>
        <v/>
      </c>
      <c r="I203" s="89" t="str">
        <f>IFERROR(__xludf.DUMMYFUNCTION("IFERROR(CONCATENATE("" Art."",C203,"" | "",(REGEXEXTRACT(G203, ""/([^/]+)\/?$"") ),"" ""))"),"")</f>
        <v/>
      </c>
      <c r="J203" s="69"/>
    </row>
    <row r="204" ht="15.75" customHeight="1">
      <c r="A204" s="84"/>
      <c r="B204" s="96"/>
      <c r="C204" s="96"/>
      <c r="D204" s="96"/>
      <c r="E204" s="96"/>
      <c r="F204" s="97" t="s">
        <v>36</v>
      </c>
      <c r="G204" s="105" t="str">
        <f>'Ranking de URL'!I207</f>
        <v/>
      </c>
      <c r="H204" s="96"/>
      <c r="I204" s="96"/>
      <c r="J204" s="69"/>
    </row>
    <row r="205" ht="15.75" customHeight="1">
      <c r="A205" s="84"/>
      <c r="B205" s="86" t="s">
        <v>151</v>
      </c>
      <c r="C205" s="86" t="str">
        <f>'Ranking de URL'!D208</f>
        <v/>
      </c>
      <c r="D205" s="86" t="str">
        <f>'Ranking de URL'!E208</f>
        <v/>
      </c>
      <c r="E205" s="86" t="str">
        <f>'Ranking de URL'!F208</f>
        <v/>
      </c>
      <c r="F205" s="87" t="s">
        <v>47</v>
      </c>
      <c r="G205" s="104" t="str">
        <f>'Ranking de URL'!I208</f>
        <v/>
      </c>
      <c r="H205" s="89" t="str">
        <f>IFERROR(__xludf.DUMMYFUNCTION("IFERROR(CONCATENATE(""VALIDAÇÃO"", "" - "",D205,""/"",E205, "" | "", "" Art."",C205,"" | "",(REGEXEXTRACT(G205, ""/([^/]+)\/?$"") ),"" ""))"),"")</f>
        <v/>
      </c>
      <c r="I205" s="89" t="str">
        <f>IFERROR(__xludf.DUMMYFUNCTION("IFERROR(CONCATENATE("" Art."",C205,"" | "",(REGEXEXTRACT(G205, ""/([^/]+)\/?$"") ),"" ""))"),"")</f>
        <v/>
      </c>
      <c r="J205" s="69"/>
    </row>
    <row r="206" ht="15.75" customHeight="1">
      <c r="A206" s="84"/>
      <c r="B206" s="96"/>
      <c r="C206" s="96"/>
      <c r="D206" s="96"/>
      <c r="E206" s="96"/>
      <c r="F206" s="97" t="s">
        <v>36</v>
      </c>
      <c r="G206" s="105" t="str">
        <f>'Ranking de URL'!I209</f>
        <v/>
      </c>
      <c r="H206" s="96"/>
      <c r="I206" s="96"/>
      <c r="J206" s="69"/>
    </row>
    <row r="207" ht="15.75" customHeight="1">
      <c r="A207" s="84"/>
      <c r="B207" s="86" t="s">
        <v>152</v>
      </c>
      <c r="C207" s="86" t="str">
        <f>'Ranking de URL'!D210</f>
        <v/>
      </c>
      <c r="D207" s="86" t="str">
        <f>'Ranking de URL'!E210</f>
        <v/>
      </c>
      <c r="E207" s="86" t="str">
        <f>'Ranking de URL'!F210</f>
        <v/>
      </c>
      <c r="F207" s="87" t="s">
        <v>47</v>
      </c>
      <c r="G207" s="104" t="str">
        <f>'Ranking de URL'!I210</f>
        <v/>
      </c>
      <c r="H207" s="89" t="str">
        <f>IFERROR(__xludf.DUMMYFUNCTION("IFERROR(CONCATENATE(""VALIDAÇÃO"", "" - "",D207,""/"",E207, "" | "", "" Art."",C207,"" | "",(REGEXEXTRACT(G207, ""/([^/]+)\/?$"") ),"" ""))"),"")</f>
        <v/>
      </c>
      <c r="I207" s="89" t="str">
        <f>IFERROR(__xludf.DUMMYFUNCTION("IFERROR(CONCATENATE("" Art."",C207,"" | "",(REGEXEXTRACT(G207, ""/([^/]+)\/?$"") ),"" ""))"),"")</f>
        <v/>
      </c>
      <c r="J207" s="69"/>
    </row>
    <row r="208" ht="15.75" customHeight="1">
      <c r="A208" s="84"/>
      <c r="B208" s="96"/>
      <c r="C208" s="96"/>
      <c r="D208" s="96"/>
      <c r="E208" s="96"/>
      <c r="F208" s="97" t="s">
        <v>36</v>
      </c>
      <c r="G208" s="105" t="str">
        <f>'Ranking de URL'!I211</f>
        <v/>
      </c>
      <c r="H208" s="96"/>
      <c r="I208" s="96"/>
      <c r="J208" s="69"/>
    </row>
    <row r="209" ht="15.75" customHeight="1">
      <c r="A209" s="84"/>
      <c r="B209" s="86" t="s">
        <v>153</v>
      </c>
      <c r="C209" s="86" t="str">
        <f>'Ranking de URL'!D212</f>
        <v/>
      </c>
      <c r="D209" s="86" t="str">
        <f>'Ranking de URL'!E212</f>
        <v/>
      </c>
      <c r="E209" s="86" t="str">
        <f>'Ranking de URL'!F212</f>
        <v/>
      </c>
      <c r="F209" s="87" t="s">
        <v>47</v>
      </c>
      <c r="G209" s="104" t="str">
        <f>'Ranking de URL'!I212</f>
        <v/>
      </c>
      <c r="H209" s="89" t="str">
        <f>IFERROR(__xludf.DUMMYFUNCTION("IFERROR(CONCATENATE(""VALIDAÇÃO"", "" - "",D209,""/"",E209, "" | "", "" Art."",C209,"" | "",(REGEXEXTRACT(G209, ""/([^/]+)\/?$"") ),"" ""))"),"")</f>
        <v/>
      </c>
      <c r="I209" s="89" t="str">
        <f>IFERROR(__xludf.DUMMYFUNCTION("IFERROR(CONCATENATE("" Art."",C209,"" | "",(REGEXEXTRACT(G209, ""/([^/]+)\/?$"") ),"" ""))"),"")</f>
        <v/>
      </c>
      <c r="J209" s="69"/>
    </row>
    <row r="210" ht="15.75" customHeight="1">
      <c r="A210" s="84"/>
      <c r="B210" s="96"/>
      <c r="C210" s="96"/>
      <c r="D210" s="96"/>
      <c r="E210" s="96"/>
      <c r="F210" s="97" t="s">
        <v>36</v>
      </c>
      <c r="G210" s="105" t="str">
        <f>'Ranking de URL'!I213</f>
        <v/>
      </c>
      <c r="H210" s="96"/>
      <c r="I210" s="96"/>
      <c r="J210" s="69"/>
    </row>
    <row r="211" ht="15.75" customHeight="1">
      <c r="A211" s="84"/>
      <c r="B211" s="86" t="s">
        <v>154</v>
      </c>
      <c r="C211" s="86" t="str">
        <f>'Ranking de URL'!D214</f>
        <v/>
      </c>
      <c r="D211" s="86" t="str">
        <f>'Ranking de URL'!E214</f>
        <v/>
      </c>
      <c r="E211" s="86" t="str">
        <f>'Ranking de URL'!F214</f>
        <v/>
      </c>
      <c r="F211" s="87" t="s">
        <v>47</v>
      </c>
      <c r="G211" s="104" t="str">
        <f>'Ranking de URL'!I214</f>
        <v/>
      </c>
      <c r="H211" s="89" t="str">
        <f>IFERROR(__xludf.DUMMYFUNCTION("IFERROR(CONCATENATE(""VALIDAÇÃO"", "" - "",D211,""/"",E211, "" | "", "" Art."",C211,"" | "",(REGEXEXTRACT(G211, ""/([^/]+)\/?$"") ),"" ""))"),"")</f>
        <v/>
      </c>
      <c r="I211" s="89" t="str">
        <f>IFERROR(__xludf.DUMMYFUNCTION("IFERROR(CONCATENATE("" Art."",C211,"" | "",(REGEXEXTRACT(G211, ""/([^/]+)\/?$"") ),"" ""))"),"")</f>
        <v/>
      </c>
      <c r="J211" s="69"/>
    </row>
    <row r="212" ht="15.75" customHeight="1">
      <c r="A212" s="84"/>
      <c r="B212" s="96"/>
      <c r="C212" s="96"/>
      <c r="D212" s="96"/>
      <c r="E212" s="96"/>
      <c r="F212" s="97" t="s">
        <v>36</v>
      </c>
      <c r="G212" s="105" t="str">
        <f>'Ranking de URL'!I215</f>
        <v/>
      </c>
      <c r="H212" s="96"/>
      <c r="I212" s="96"/>
      <c r="J212" s="69"/>
    </row>
    <row r="213" ht="15.75" customHeight="1">
      <c r="A213" s="84"/>
      <c r="B213" s="86" t="s">
        <v>155</v>
      </c>
      <c r="C213" s="86" t="str">
        <f>'Ranking de URL'!D216</f>
        <v/>
      </c>
      <c r="D213" s="86" t="str">
        <f>'Ranking de URL'!E216</f>
        <v/>
      </c>
      <c r="E213" s="86" t="str">
        <f>'Ranking de URL'!F216</f>
        <v/>
      </c>
      <c r="F213" s="87" t="s">
        <v>47</v>
      </c>
      <c r="G213" s="104" t="str">
        <f>'Ranking de URL'!I216</f>
        <v/>
      </c>
      <c r="H213" s="89" t="str">
        <f>IFERROR(__xludf.DUMMYFUNCTION("IFERROR(CONCATENATE(""VALIDAÇÃO"", "" - "",D213,""/"",E213, "" | "", "" Art."",C213,"" | "",(REGEXEXTRACT(G213, ""/([^/]+)\/?$"") ),"" ""))"),"")</f>
        <v/>
      </c>
      <c r="I213" s="89" t="str">
        <f>IFERROR(__xludf.DUMMYFUNCTION("IFERROR(CONCATENATE("" Art."",C213,"" | "",(REGEXEXTRACT(G213, ""/([^/]+)\/?$"") ),"" ""))"),"")</f>
        <v/>
      </c>
      <c r="J213" s="69"/>
    </row>
    <row r="214" ht="15.75" customHeight="1">
      <c r="A214" s="84"/>
      <c r="B214" s="96"/>
      <c r="C214" s="96"/>
      <c r="D214" s="96"/>
      <c r="E214" s="96"/>
      <c r="F214" s="97" t="s">
        <v>36</v>
      </c>
      <c r="G214" s="105" t="str">
        <f>'Ranking de URL'!I217</f>
        <v/>
      </c>
      <c r="H214" s="96"/>
      <c r="I214" s="96"/>
      <c r="J214" s="69"/>
    </row>
    <row r="215" ht="15.75" customHeight="1">
      <c r="A215" s="84"/>
      <c r="B215" s="86" t="s">
        <v>156</v>
      </c>
      <c r="C215" s="86" t="str">
        <f>'Ranking de URL'!D218</f>
        <v/>
      </c>
      <c r="D215" s="86" t="str">
        <f>'Ranking de URL'!E218</f>
        <v/>
      </c>
      <c r="E215" s="86" t="str">
        <f>'Ranking de URL'!F218</f>
        <v/>
      </c>
      <c r="F215" s="87" t="s">
        <v>47</v>
      </c>
      <c r="G215" s="104" t="str">
        <f>'Ranking de URL'!I218</f>
        <v/>
      </c>
      <c r="H215" s="89" t="str">
        <f>IFERROR(__xludf.DUMMYFUNCTION("IFERROR(CONCATENATE(""VALIDAÇÃO"", "" - "",D215,""/"",E215, "" | "", "" Art."",C215,"" | "",(REGEXEXTRACT(G215, ""/([^/]+)\/?$"") ),"" ""))"),"")</f>
        <v/>
      </c>
      <c r="I215" s="89" t="str">
        <f>IFERROR(__xludf.DUMMYFUNCTION("IFERROR(CONCATENATE("" Art."",C215,"" | "",(REGEXEXTRACT(G215, ""/([^/]+)\/?$"") ),"" ""))"),"")</f>
        <v/>
      </c>
      <c r="J215" s="69"/>
    </row>
    <row r="216" ht="15.75" customHeight="1">
      <c r="A216" s="84"/>
      <c r="B216" s="96"/>
      <c r="C216" s="96"/>
      <c r="D216" s="96"/>
      <c r="E216" s="96"/>
      <c r="F216" s="97" t="s">
        <v>36</v>
      </c>
      <c r="G216" s="105" t="str">
        <f>'Ranking de URL'!I219</f>
        <v/>
      </c>
      <c r="H216" s="96"/>
      <c r="I216" s="96"/>
      <c r="J216" s="69"/>
    </row>
    <row r="217" ht="15.75" customHeight="1">
      <c r="A217" s="84"/>
      <c r="B217" s="86" t="s">
        <v>157</v>
      </c>
      <c r="C217" s="86" t="str">
        <f>'Ranking de URL'!D220</f>
        <v/>
      </c>
      <c r="D217" s="86" t="str">
        <f>'Ranking de URL'!E220</f>
        <v/>
      </c>
      <c r="E217" s="86" t="str">
        <f>'Ranking de URL'!F220</f>
        <v/>
      </c>
      <c r="F217" s="87" t="s">
        <v>47</v>
      </c>
      <c r="G217" s="104" t="str">
        <f>'Ranking de URL'!I220</f>
        <v/>
      </c>
      <c r="H217" s="89" t="str">
        <f>IFERROR(__xludf.DUMMYFUNCTION("IFERROR(CONCATENATE(""VALIDAÇÃO"", "" - "",D217,""/"",E217, "" | "", "" Art."",C217,"" | "",(REGEXEXTRACT(G217, ""/([^/]+)\/?$"") ),"" ""))"),"")</f>
        <v/>
      </c>
      <c r="I217" s="89" t="str">
        <f>IFERROR(__xludf.DUMMYFUNCTION("IFERROR(CONCATENATE("" Art."",C217,"" | "",(REGEXEXTRACT(G217, ""/([^/]+)\/?$"") ),"" ""))"),"")</f>
        <v/>
      </c>
      <c r="J217" s="69"/>
    </row>
    <row r="218" ht="15.75" customHeight="1">
      <c r="A218" s="84"/>
      <c r="B218" s="96"/>
      <c r="C218" s="96"/>
      <c r="D218" s="96"/>
      <c r="E218" s="96"/>
      <c r="F218" s="97" t="s">
        <v>36</v>
      </c>
      <c r="G218" s="105" t="str">
        <f>'Ranking de URL'!I221</f>
        <v/>
      </c>
      <c r="H218" s="96"/>
      <c r="I218" s="96"/>
      <c r="J218" s="69"/>
    </row>
    <row r="219" ht="15.75" customHeight="1">
      <c r="A219" s="84"/>
      <c r="B219" s="86" t="s">
        <v>158</v>
      </c>
      <c r="C219" s="86" t="str">
        <f>'Ranking de URL'!D222</f>
        <v/>
      </c>
      <c r="D219" s="86" t="str">
        <f>'Ranking de URL'!E222</f>
        <v/>
      </c>
      <c r="E219" s="86" t="str">
        <f>'Ranking de URL'!F222</f>
        <v/>
      </c>
      <c r="F219" s="87" t="s">
        <v>47</v>
      </c>
      <c r="G219" s="104" t="str">
        <f>'Ranking de URL'!I222</f>
        <v/>
      </c>
      <c r="H219" s="89" t="str">
        <f>IFERROR(__xludf.DUMMYFUNCTION("IFERROR(CONCATENATE(""VALIDAÇÃO"", "" - "",D219,""/"",E219, "" | "", "" Art."",C219,"" | "",(REGEXEXTRACT(G219, ""/([^/]+)\/?$"") ),"" ""))"),"")</f>
        <v/>
      </c>
      <c r="I219" s="89" t="str">
        <f>IFERROR(__xludf.DUMMYFUNCTION("IFERROR(CONCATENATE("" Art."",C219,"" | "",(REGEXEXTRACT(G219, ""/([^/]+)\/?$"") ),"" ""))"),"")</f>
        <v/>
      </c>
      <c r="J219" s="69"/>
    </row>
    <row r="220" ht="15.75" customHeight="1">
      <c r="A220" s="84"/>
      <c r="B220" s="96"/>
      <c r="C220" s="96"/>
      <c r="D220" s="96"/>
      <c r="E220" s="96"/>
      <c r="F220" s="97" t="s">
        <v>36</v>
      </c>
      <c r="G220" s="105" t="str">
        <f>'Ranking de URL'!I223</f>
        <v/>
      </c>
      <c r="H220" s="96"/>
      <c r="I220" s="96"/>
      <c r="J220" s="69"/>
    </row>
    <row r="221" ht="15.75" customHeight="1">
      <c r="A221" s="84"/>
      <c r="B221" s="86" t="s">
        <v>159</v>
      </c>
      <c r="C221" s="86" t="str">
        <f>'Ranking de URL'!D224</f>
        <v/>
      </c>
      <c r="D221" s="86" t="str">
        <f>'Ranking de URL'!E224</f>
        <v/>
      </c>
      <c r="E221" s="86" t="str">
        <f>'Ranking de URL'!F224</f>
        <v/>
      </c>
      <c r="F221" s="87" t="s">
        <v>47</v>
      </c>
      <c r="G221" s="104" t="str">
        <f>'Ranking de URL'!I224</f>
        <v/>
      </c>
      <c r="H221" s="89" t="str">
        <f>IFERROR(__xludf.DUMMYFUNCTION("IFERROR(CONCATENATE(""VALIDAÇÃO"", "" - "",D221,""/"",E221, "" | "", "" Art."",C221,"" | "",(REGEXEXTRACT(G221, ""/([^/]+)\/?$"") ),"" ""))"),"")</f>
        <v/>
      </c>
      <c r="I221" s="89" t="str">
        <f>IFERROR(__xludf.DUMMYFUNCTION("IFERROR(CONCATENATE("" Art."",C221,"" | "",(REGEXEXTRACT(G221, ""/([^/]+)\/?$"") ),"" ""))"),"")</f>
        <v/>
      </c>
      <c r="J221" s="69"/>
    </row>
    <row r="222" ht="15.75" customHeight="1">
      <c r="A222" s="84"/>
      <c r="B222" s="96"/>
      <c r="C222" s="96"/>
      <c r="D222" s="96"/>
      <c r="E222" s="96"/>
      <c r="F222" s="97" t="s">
        <v>36</v>
      </c>
      <c r="G222" s="105" t="str">
        <f>'Ranking de URL'!I225</f>
        <v/>
      </c>
      <c r="H222" s="96"/>
      <c r="I222" s="96"/>
      <c r="J222" s="69"/>
    </row>
    <row r="223" ht="15.75" customHeight="1">
      <c r="A223" s="69"/>
      <c r="B223" s="86" t="s">
        <v>163</v>
      </c>
      <c r="C223" s="86" t="str">
        <f>'Ranking de URL'!D226</f>
        <v/>
      </c>
      <c r="D223" s="86" t="str">
        <f>'Ranking de URL'!E226</f>
        <v/>
      </c>
      <c r="E223" s="86" t="str">
        <f>'Ranking de URL'!F226</f>
        <v/>
      </c>
      <c r="F223" s="87" t="s">
        <v>47</v>
      </c>
      <c r="G223" s="104" t="str">
        <f>'Ranking de URL'!I226</f>
        <v/>
      </c>
      <c r="H223" s="89" t="str">
        <f>IFERROR(__xludf.DUMMYFUNCTION("IFERROR(CONCATENATE(""VALIDAÇÃO"", "" - "",D223,""/"",E223, "" | "", "" Art."",C223,"" | "",(REGEXEXTRACT(G223, ""/([^/]+)\/?$"") ),"" ""))"),"")</f>
        <v/>
      </c>
      <c r="I223" s="89" t="str">
        <f>IFERROR(__xludf.DUMMYFUNCTION("IFERROR(CONCATENATE("" Art."",C223,"" | "",(REGEXEXTRACT(G223, ""/([^/]+)\/?$"") ),"" ""))"),"")</f>
        <v/>
      </c>
      <c r="J223" s="69"/>
    </row>
    <row r="224" ht="15.75" customHeight="1">
      <c r="A224" s="69"/>
      <c r="B224" s="96"/>
      <c r="C224" s="96"/>
      <c r="D224" s="96"/>
      <c r="E224" s="96"/>
      <c r="F224" s="97" t="s">
        <v>36</v>
      </c>
      <c r="G224" s="105" t="str">
        <f>'Ranking de URL'!I227</f>
        <v/>
      </c>
      <c r="H224" s="96"/>
      <c r="I224" s="96"/>
      <c r="J224" s="69"/>
    </row>
    <row r="225" ht="15.75" customHeight="1">
      <c r="A225" s="69"/>
      <c r="B225" s="86" t="s">
        <v>164</v>
      </c>
      <c r="C225" s="86" t="str">
        <f>'Ranking de URL'!D228</f>
        <v/>
      </c>
      <c r="D225" s="86" t="str">
        <f>'Ranking de URL'!E228</f>
        <v/>
      </c>
      <c r="E225" s="86" t="str">
        <f>'Ranking de URL'!F228</f>
        <v/>
      </c>
      <c r="F225" s="87" t="s">
        <v>47</v>
      </c>
      <c r="G225" s="104" t="str">
        <f>'Ranking de URL'!I228</f>
        <v/>
      </c>
      <c r="H225" s="89" t="str">
        <f>IFERROR(__xludf.DUMMYFUNCTION("IFERROR(CONCATENATE(""VALIDAÇÃO"", "" - "",D225,""/"",E225, "" | "", "" Art."",C225,"" | "",(REGEXEXTRACT(G225, ""/([^/]+)\/?$"") ),"" ""))"),"")</f>
        <v/>
      </c>
      <c r="I225" s="89" t="str">
        <f>IFERROR(__xludf.DUMMYFUNCTION("IFERROR(CONCATENATE("" Art."",C225,"" | "",(REGEXEXTRACT(G225, ""/([^/]+)\/?$"") ),"" ""))"),"")</f>
        <v/>
      </c>
      <c r="J225" s="69"/>
    </row>
    <row r="226" ht="15.75" customHeight="1">
      <c r="A226" s="69"/>
      <c r="B226" s="96"/>
      <c r="C226" s="96"/>
      <c r="D226" s="96"/>
      <c r="E226" s="96"/>
      <c r="F226" s="97" t="s">
        <v>36</v>
      </c>
      <c r="G226" s="105" t="str">
        <f>'Ranking de URL'!I229</f>
        <v/>
      </c>
      <c r="H226" s="96"/>
      <c r="I226" s="96"/>
      <c r="J226" s="69"/>
    </row>
    <row r="227" ht="15.75" customHeight="1">
      <c r="A227" s="69"/>
      <c r="B227" s="86" t="s">
        <v>165</v>
      </c>
      <c r="C227" s="86" t="str">
        <f>'Ranking de URL'!D230</f>
        <v/>
      </c>
      <c r="D227" s="86" t="str">
        <f>'Ranking de URL'!E230</f>
        <v/>
      </c>
      <c r="E227" s="86" t="str">
        <f>'Ranking de URL'!F230</f>
        <v/>
      </c>
      <c r="F227" s="87" t="s">
        <v>47</v>
      </c>
      <c r="G227" s="104" t="str">
        <f>'Ranking de URL'!I230</f>
        <v/>
      </c>
      <c r="H227" s="89" t="str">
        <f>IFERROR(__xludf.DUMMYFUNCTION("IFERROR(CONCATENATE(""VALIDAÇÃO"", "" - "",D227,""/"",E227, "" | "", "" Art."",C227,"" | "",(REGEXEXTRACT(G227, ""/([^/]+)\/?$"") ),"" ""))"),"")</f>
        <v/>
      </c>
      <c r="I227" s="89" t="str">
        <f>IFERROR(__xludf.DUMMYFUNCTION("IFERROR(CONCATENATE("" Art."",C227,"" | "",(REGEXEXTRACT(G227, ""/([^/]+)\/?$"") ),"" ""))"),"")</f>
        <v/>
      </c>
      <c r="J227" s="69"/>
    </row>
    <row r="228" ht="15.75" customHeight="1">
      <c r="A228" s="69"/>
      <c r="B228" s="96"/>
      <c r="C228" s="96"/>
      <c r="D228" s="96"/>
      <c r="E228" s="96"/>
      <c r="F228" s="97" t="s">
        <v>36</v>
      </c>
      <c r="G228" s="105" t="str">
        <f>'Ranking de URL'!I231</f>
        <v/>
      </c>
      <c r="H228" s="96"/>
      <c r="I228" s="96"/>
      <c r="J228" s="69"/>
    </row>
    <row r="229" ht="15.75" customHeight="1">
      <c r="A229" s="69"/>
      <c r="B229" s="86" t="s">
        <v>166</v>
      </c>
      <c r="C229" s="86" t="str">
        <f>'Ranking de URL'!D232</f>
        <v/>
      </c>
      <c r="D229" s="86" t="str">
        <f>'Ranking de URL'!E232</f>
        <v/>
      </c>
      <c r="E229" s="86" t="str">
        <f>'Ranking de URL'!F232</f>
        <v/>
      </c>
      <c r="F229" s="87" t="s">
        <v>47</v>
      </c>
      <c r="G229" s="104" t="str">
        <f>'Ranking de URL'!I232</f>
        <v/>
      </c>
      <c r="H229" s="89" t="str">
        <f>IFERROR(__xludf.DUMMYFUNCTION("IFERROR(CONCATENATE(""VALIDAÇÃO"", "" - "",D229,""/"",E229, "" | "", "" Art."",C229,"" | "",(REGEXEXTRACT(G229, ""/([^/]+)\/?$"") ),"" ""))"),"")</f>
        <v/>
      </c>
      <c r="I229" s="89" t="str">
        <f>IFERROR(__xludf.DUMMYFUNCTION("IFERROR(CONCATENATE("" Art."",C229,"" | "",(REGEXEXTRACT(G229, ""/([^/]+)\/?$"") ),"" ""))"),"")</f>
        <v/>
      </c>
      <c r="J229" s="69"/>
    </row>
    <row r="230" ht="15.75" customHeight="1">
      <c r="A230" s="69"/>
      <c r="B230" s="96"/>
      <c r="C230" s="96"/>
      <c r="D230" s="96"/>
      <c r="E230" s="96"/>
      <c r="F230" s="97" t="s">
        <v>36</v>
      </c>
      <c r="G230" s="105" t="str">
        <f>'Ranking de URL'!I233</f>
        <v/>
      </c>
      <c r="H230" s="96"/>
      <c r="I230" s="96"/>
      <c r="J230" s="69"/>
    </row>
    <row r="231" ht="15.75" customHeight="1">
      <c r="A231" s="69"/>
      <c r="B231" s="86" t="s">
        <v>167</v>
      </c>
      <c r="C231" s="86" t="str">
        <f>'Ranking de URL'!D234</f>
        <v/>
      </c>
      <c r="D231" s="86" t="str">
        <f>'Ranking de URL'!E234</f>
        <v/>
      </c>
      <c r="E231" s="86" t="str">
        <f>'Ranking de URL'!F234</f>
        <v/>
      </c>
      <c r="F231" s="87" t="s">
        <v>47</v>
      </c>
      <c r="G231" s="104" t="str">
        <f>'Ranking de URL'!I234</f>
        <v/>
      </c>
      <c r="H231" s="89" t="str">
        <f>IFERROR(__xludf.DUMMYFUNCTION("IFERROR(CONCATENATE(""VALIDAÇÃO"", "" - "",D231,""/"",E231, "" | "", "" Art."",C231,"" | "",(REGEXEXTRACT(G231, ""/([^/]+)\/?$"") ),"" ""))"),"")</f>
        <v/>
      </c>
      <c r="I231" s="89" t="str">
        <f>IFERROR(__xludf.DUMMYFUNCTION("IFERROR(CONCATENATE("" Art."",C231,"" | "",(REGEXEXTRACT(G231, ""/([^/]+)\/?$"") ),"" ""))"),"")</f>
        <v/>
      </c>
      <c r="J231" s="69"/>
    </row>
    <row r="232" ht="15.75" customHeight="1">
      <c r="A232" s="69"/>
      <c r="B232" s="96"/>
      <c r="C232" s="96"/>
      <c r="D232" s="96"/>
      <c r="E232" s="96"/>
      <c r="F232" s="97" t="s">
        <v>36</v>
      </c>
      <c r="G232" s="105" t="str">
        <f>'Ranking de URL'!I235</f>
        <v/>
      </c>
      <c r="H232" s="96"/>
      <c r="I232" s="96"/>
      <c r="J232" s="69"/>
    </row>
    <row r="233" ht="15.75" customHeight="1">
      <c r="A233" s="69"/>
      <c r="B233" s="86" t="s">
        <v>168</v>
      </c>
      <c r="C233" s="86" t="str">
        <f>'Ranking de URL'!D236</f>
        <v/>
      </c>
      <c r="D233" s="86" t="str">
        <f>'Ranking de URL'!E236</f>
        <v/>
      </c>
      <c r="E233" s="86" t="str">
        <f>'Ranking de URL'!F236</f>
        <v/>
      </c>
      <c r="F233" s="87" t="s">
        <v>47</v>
      </c>
      <c r="G233" s="104" t="str">
        <f>'Ranking de URL'!I236</f>
        <v/>
      </c>
      <c r="H233" s="89" t="str">
        <f>IFERROR(__xludf.DUMMYFUNCTION("IFERROR(CONCATENATE(""VALIDAÇÃO"", "" - "",D233,""/"",E233, "" | "", "" Art."",C233,"" | "",(REGEXEXTRACT(G233, ""/([^/]+)\/?$"") ),"" ""))"),"")</f>
        <v/>
      </c>
      <c r="I233" s="89" t="str">
        <f>IFERROR(__xludf.DUMMYFUNCTION("IFERROR(CONCATENATE("" Art."",C233,"" | "",(REGEXEXTRACT(G233, ""/([^/]+)\/?$"") ),"" ""))"),"")</f>
        <v/>
      </c>
      <c r="J233" s="69"/>
    </row>
    <row r="234" ht="15.75" customHeight="1">
      <c r="A234" s="69"/>
      <c r="B234" s="96"/>
      <c r="C234" s="96"/>
      <c r="D234" s="96"/>
      <c r="E234" s="96"/>
      <c r="F234" s="97" t="s">
        <v>36</v>
      </c>
      <c r="G234" s="105" t="str">
        <f>'Ranking de URL'!I237</f>
        <v/>
      </c>
      <c r="H234" s="96"/>
      <c r="I234" s="96"/>
      <c r="J234" s="69"/>
    </row>
    <row r="235" ht="15.75" customHeight="1">
      <c r="A235" s="69"/>
      <c r="B235" s="86" t="s">
        <v>169</v>
      </c>
      <c r="C235" s="86" t="str">
        <f>'Ranking de URL'!D238</f>
        <v/>
      </c>
      <c r="D235" s="86" t="str">
        <f>'Ranking de URL'!E238</f>
        <v/>
      </c>
      <c r="E235" s="86" t="str">
        <f>'Ranking de URL'!F238</f>
        <v/>
      </c>
      <c r="F235" s="87" t="s">
        <v>47</v>
      </c>
      <c r="G235" s="104" t="str">
        <f>'Ranking de URL'!I238</f>
        <v/>
      </c>
      <c r="H235" s="89" t="str">
        <f>IFERROR(__xludf.DUMMYFUNCTION("IFERROR(CONCATENATE(""VALIDAÇÃO"", "" - "",D235,""/"",E235, "" | "", "" Art."",C235,"" | "",(REGEXEXTRACT(G235, ""/([^/]+)\/?$"") ),"" ""))"),"")</f>
        <v/>
      </c>
      <c r="I235" s="89" t="str">
        <f>IFERROR(__xludf.DUMMYFUNCTION("IFERROR(CONCATENATE("" Art."",C235,"" | "",(REGEXEXTRACT(G235, ""/([^/]+)\/?$"") ),"" ""))"),"")</f>
        <v/>
      </c>
      <c r="J235" s="69"/>
    </row>
    <row r="236" ht="15.75" customHeight="1">
      <c r="A236" s="69"/>
      <c r="B236" s="96"/>
      <c r="C236" s="96"/>
      <c r="D236" s="96"/>
      <c r="E236" s="96"/>
      <c r="F236" s="97" t="s">
        <v>36</v>
      </c>
      <c r="G236" s="105" t="str">
        <f>'Ranking de URL'!I239</f>
        <v/>
      </c>
      <c r="H236" s="96"/>
      <c r="I236" s="96"/>
      <c r="J236" s="69"/>
    </row>
    <row r="237" ht="15.75" customHeight="1">
      <c r="A237" s="69"/>
      <c r="B237" s="86" t="s">
        <v>170</v>
      </c>
      <c r="C237" s="86" t="str">
        <f>'Ranking de URL'!D240</f>
        <v/>
      </c>
      <c r="D237" s="86" t="str">
        <f>'Ranking de URL'!E240</f>
        <v/>
      </c>
      <c r="E237" s="86" t="str">
        <f>'Ranking de URL'!F240</f>
        <v/>
      </c>
      <c r="F237" s="87" t="s">
        <v>47</v>
      </c>
      <c r="G237" s="104" t="str">
        <f>'Ranking de URL'!I240</f>
        <v/>
      </c>
      <c r="H237" s="89" t="str">
        <f>IFERROR(__xludf.DUMMYFUNCTION("IFERROR(CONCATENATE(""VALIDAÇÃO"", "" - "",D237,""/"",E237, "" | "", "" Art."",C237,"" | "",(REGEXEXTRACT(G237, ""/([^/]+)\/?$"") ),"" ""))"),"")</f>
        <v/>
      </c>
      <c r="I237" s="89" t="str">
        <f>IFERROR(__xludf.DUMMYFUNCTION("IFERROR(CONCATENATE("" Art."",C237,"" | "",(REGEXEXTRACT(G237, ""/([^/]+)\/?$"") ),"" ""))"),"")</f>
        <v/>
      </c>
      <c r="J237" s="69"/>
    </row>
    <row r="238" ht="15.75" customHeight="1">
      <c r="A238" s="69"/>
      <c r="B238" s="96"/>
      <c r="C238" s="96"/>
      <c r="D238" s="96"/>
      <c r="E238" s="96"/>
      <c r="F238" s="97" t="s">
        <v>36</v>
      </c>
      <c r="G238" s="105" t="str">
        <f>'Ranking de URL'!I241</f>
        <v/>
      </c>
      <c r="H238" s="96"/>
      <c r="I238" s="96"/>
      <c r="J238" s="69"/>
    </row>
    <row r="239" ht="15.75" customHeight="1">
      <c r="A239" s="69"/>
      <c r="B239" s="86" t="s">
        <v>171</v>
      </c>
      <c r="C239" s="86" t="str">
        <f>'Ranking de URL'!D242</f>
        <v/>
      </c>
      <c r="D239" s="86" t="str">
        <f>'Ranking de URL'!E242</f>
        <v/>
      </c>
      <c r="E239" s="86" t="str">
        <f>'Ranking de URL'!F242</f>
        <v/>
      </c>
      <c r="F239" s="87" t="s">
        <v>47</v>
      </c>
      <c r="G239" s="104" t="str">
        <f>'Ranking de URL'!I242</f>
        <v/>
      </c>
      <c r="H239" s="89" t="str">
        <f>IFERROR(__xludf.DUMMYFUNCTION("IFERROR(CONCATENATE(""VALIDAÇÃO"", "" - "",D239,""/"",E239, "" | "", "" Art."",C239,"" | "",(REGEXEXTRACT(G239, ""/([^/]+)\/?$"") ),"" ""))"),"")</f>
        <v/>
      </c>
      <c r="I239" s="89" t="str">
        <f>IFERROR(__xludf.DUMMYFUNCTION("IFERROR(CONCATENATE("" Art."",C239,"" | "",(REGEXEXTRACT(G239, ""/([^/]+)\/?$"") ),"" ""))"),"")</f>
        <v/>
      </c>
      <c r="J239" s="69"/>
    </row>
    <row r="240" ht="15.75" customHeight="1">
      <c r="A240" s="69"/>
      <c r="B240" s="96"/>
      <c r="C240" s="96"/>
      <c r="D240" s="96"/>
      <c r="E240" s="96"/>
      <c r="F240" s="97" t="s">
        <v>36</v>
      </c>
      <c r="G240" s="105" t="str">
        <f>'Ranking de URL'!I243</f>
        <v/>
      </c>
      <c r="H240" s="96"/>
      <c r="I240" s="96"/>
      <c r="J240" s="69"/>
    </row>
    <row r="241" ht="15.75" customHeight="1">
      <c r="A241" s="69"/>
      <c r="B241" s="86" t="s">
        <v>172</v>
      </c>
      <c r="C241" s="86" t="str">
        <f>'Ranking de URL'!D244</f>
        <v/>
      </c>
      <c r="D241" s="86" t="str">
        <f>'Ranking de URL'!E244</f>
        <v/>
      </c>
      <c r="E241" s="86" t="str">
        <f>'Ranking de URL'!F244</f>
        <v/>
      </c>
      <c r="F241" s="87" t="s">
        <v>47</v>
      </c>
      <c r="G241" s="104" t="str">
        <f>'Ranking de URL'!I244</f>
        <v/>
      </c>
      <c r="H241" s="89" t="str">
        <f>IFERROR(__xludf.DUMMYFUNCTION("IFERROR(CONCATENATE(""VALIDAÇÃO"", "" - "",D241,""/"",E241, "" | "", "" Art."",C241,"" | "",(REGEXEXTRACT(G241, ""/([^/]+)\/?$"") ),"" ""))"),"")</f>
        <v/>
      </c>
      <c r="I241" s="89" t="str">
        <f>IFERROR(__xludf.DUMMYFUNCTION("IFERROR(CONCATENATE("" Art."",C241,"" | "",(REGEXEXTRACT(G241, ""/([^/]+)\/?$"") ),"" ""))"),"")</f>
        <v/>
      </c>
      <c r="J241" s="69"/>
    </row>
    <row r="242" ht="15.75" customHeight="1">
      <c r="A242" s="69"/>
      <c r="B242" s="96"/>
      <c r="C242" s="96"/>
      <c r="D242" s="96"/>
      <c r="E242" s="96"/>
      <c r="F242" s="97" t="s">
        <v>36</v>
      </c>
      <c r="G242" s="105" t="str">
        <f>'Ranking de URL'!I245</f>
        <v/>
      </c>
      <c r="H242" s="96"/>
      <c r="I242" s="96"/>
      <c r="J242" s="69"/>
    </row>
    <row r="243" ht="15.75" customHeight="1">
      <c r="A243" s="69"/>
      <c r="B243" s="86" t="s">
        <v>173</v>
      </c>
      <c r="C243" s="86" t="str">
        <f>'Ranking de URL'!D246</f>
        <v/>
      </c>
      <c r="D243" s="86" t="str">
        <f>'Ranking de URL'!E246</f>
        <v/>
      </c>
      <c r="E243" s="86" t="str">
        <f>'Ranking de URL'!F246</f>
        <v/>
      </c>
      <c r="F243" s="87" t="s">
        <v>47</v>
      </c>
      <c r="G243" s="104" t="str">
        <f>'Ranking de URL'!I246</f>
        <v/>
      </c>
      <c r="H243" s="89" t="str">
        <f>IFERROR(__xludf.DUMMYFUNCTION("IFERROR(CONCATENATE(""VALIDAÇÃO"", "" - "",D243,""/"",E243, "" | "", "" Art."",C243,"" | "",(REGEXEXTRACT(G243, ""/([^/]+)\/?$"") ),"" ""))"),"")</f>
        <v/>
      </c>
      <c r="I243" s="89" t="str">
        <f>IFERROR(__xludf.DUMMYFUNCTION("IFERROR(CONCATENATE("" Art."",C243,"" | "",(REGEXEXTRACT(G243, ""/([^/]+)\/?$"") ),"" ""))"),"")</f>
        <v/>
      </c>
      <c r="J243" s="69"/>
    </row>
    <row r="244" ht="15.75" customHeight="1">
      <c r="A244" s="69"/>
      <c r="B244" s="96"/>
      <c r="C244" s="96"/>
      <c r="D244" s="96"/>
      <c r="E244" s="96"/>
      <c r="F244" s="97" t="s">
        <v>36</v>
      </c>
      <c r="G244" s="105" t="str">
        <f>'Ranking de URL'!I247</f>
        <v/>
      </c>
      <c r="H244" s="96"/>
      <c r="I244" s="96"/>
      <c r="J244" s="69"/>
    </row>
    <row r="245" ht="15.75" customHeight="1">
      <c r="A245" s="69"/>
      <c r="B245" s="86" t="s">
        <v>174</v>
      </c>
      <c r="C245" s="86" t="str">
        <f>'Ranking de URL'!D248</f>
        <v/>
      </c>
      <c r="D245" s="86" t="str">
        <f>'Ranking de URL'!E248</f>
        <v/>
      </c>
      <c r="E245" s="86" t="str">
        <f>'Ranking de URL'!F248</f>
        <v/>
      </c>
      <c r="F245" s="87" t="s">
        <v>47</v>
      </c>
      <c r="G245" s="104" t="str">
        <f>'Ranking de URL'!I248</f>
        <v/>
      </c>
      <c r="H245" s="89" t="str">
        <f>IFERROR(__xludf.DUMMYFUNCTION("IFERROR(CONCATENATE(""VALIDAÇÃO"", "" - "",D245,""/"",E245, "" | "", "" Art."",C245,"" | "",(REGEXEXTRACT(G245, ""/([^/]+)\/?$"") ),"" ""))"),"")</f>
        <v/>
      </c>
      <c r="I245" s="89" t="str">
        <f>IFERROR(__xludf.DUMMYFUNCTION("IFERROR(CONCATENATE("" Art."",C245,"" | "",(REGEXEXTRACT(G245, ""/([^/]+)\/?$"") ),"" ""))"),"")</f>
        <v/>
      </c>
      <c r="J245" s="69"/>
    </row>
    <row r="246" ht="15.75" customHeight="1">
      <c r="A246" s="69"/>
      <c r="B246" s="96"/>
      <c r="C246" s="96"/>
      <c r="D246" s="96"/>
      <c r="E246" s="96"/>
      <c r="F246" s="97" t="s">
        <v>36</v>
      </c>
      <c r="G246" s="105" t="str">
        <f>'Ranking de URL'!I249</f>
        <v/>
      </c>
      <c r="H246" s="96"/>
      <c r="I246" s="96"/>
      <c r="J246" s="69"/>
    </row>
    <row r="247" ht="15.75" customHeight="1">
      <c r="A247" s="69"/>
      <c r="B247" s="86" t="s">
        <v>175</v>
      </c>
      <c r="C247" s="86" t="str">
        <f>'Ranking de URL'!D250</f>
        <v/>
      </c>
      <c r="D247" s="86" t="str">
        <f>'Ranking de URL'!E250</f>
        <v/>
      </c>
      <c r="E247" s="86" t="str">
        <f>'Ranking de URL'!F250</f>
        <v/>
      </c>
      <c r="F247" s="87" t="s">
        <v>47</v>
      </c>
      <c r="G247" s="104" t="str">
        <f>'Ranking de URL'!I250</f>
        <v/>
      </c>
      <c r="H247" s="89" t="str">
        <f>IFERROR(__xludf.DUMMYFUNCTION("IFERROR(CONCATENATE(""VALIDAÇÃO"", "" - "",D247,""/"",E247, "" | "", "" Art."",C247,"" | "",(REGEXEXTRACT(G247, ""/([^/]+)\/?$"") ),"" ""))"),"")</f>
        <v/>
      </c>
      <c r="I247" s="89" t="str">
        <f>IFERROR(__xludf.DUMMYFUNCTION("IFERROR(CONCATENATE("" Art."",C247,"" | "",(REGEXEXTRACT(G247, ""/([^/]+)\/?$"") ),"" ""))"),"")</f>
        <v/>
      </c>
      <c r="J247" s="69"/>
    </row>
    <row r="248" ht="15.75" customHeight="1">
      <c r="A248" s="69"/>
      <c r="B248" s="96"/>
      <c r="C248" s="96"/>
      <c r="D248" s="96"/>
      <c r="E248" s="96"/>
      <c r="F248" s="97" t="s">
        <v>36</v>
      </c>
      <c r="G248" s="105" t="str">
        <f>'Ranking de URL'!I251</f>
        <v/>
      </c>
      <c r="H248" s="96"/>
      <c r="I248" s="96"/>
      <c r="J248" s="69"/>
    </row>
    <row r="249" ht="15.75" customHeight="1">
      <c r="A249" s="69"/>
      <c r="B249" s="86" t="s">
        <v>176</v>
      </c>
      <c r="C249" s="86" t="str">
        <f>'Ranking de URL'!D252</f>
        <v/>
      </c>
      <c r="D249" s="86" t="str">
        <f>'Ranking de URL'!E252</f>
        <v/>
      </c>
      <c r="E249" s="86" t="str">
        <f>'Ranking de URL'!F252</f>
        <v/>
      </c>
      <c r="F249" s="87" t="s">
        <v>47</v>
      </c>
      <c r="G249" s="104" t="str">
        <f>'Ranking de URL'!I252</f>
        <v/>
      </c>
      <c r="H249" s="89" t="str">
        <f>IFERROR(__xludf.DUMMYFUNCTION("IFERROR(CONCATENATE(""VALIDAÇÃO"", "" - "",D249,""/"",E249, "" | "", "" Art."",C249,"" | "",(REGEXEXTRACT(G249, ""/([^/]+)\/?$"") ),"" ""))"),"")</f>
        <v/>
      </c>
      <c r="I249" s="89" t="str">
        <f>IFERROR(__xludf.DUMMYFUNCTION("IFERROR(CONCATENATE("" Art."",C249,"" | "",(REGEXEXTRACT(G249, ""/([^/]+)\/?$"") ),"" ""))"),"")</f>
        <v/>
      </c>
      <c r="J249" s="69"/>
    </row>
    <row r="250" ht="15.75" customHeight="1">
      <c r="A250" s="69"/>
      <c r="B250" s="96"/>
      <c r="C250" s="96"/>
      <c r="D250" s="96"/>
      <c r="E250" s="96"/>
      <c r="F250" s="97" t="s">
        <v>36</v>
      </c>
      <c r="G250" s="105" t="str">
        <f>'Ranking de URL'!I253</f>
        <v/>
      </c>
      <c r="H250" s="96"/>
      <c r="I250" s="96"/>
      <c r="J250" s="69"/>
    </row>
    <row r="251" ht="15.75" customHeight="1">
      <c r="A251" s="69"/>
      <c r="B251" s="86" t="s">
        <v>177</v>
      </c>
      <c r="C251" s="86" t="str">
        <f>'Ranking de URL'!D254</f>
        <v/>
      </c>
      <c r="D251" s="86" t="str">
        <f>'Ranking de URL'!E254</f>
        <v/>
      </c>
      <c r="E251" s="86" t="str">
        <f>'Ranking de URL'!F254</f>
        <v/>
      </c>
      <c r="F251" s="87" t="s">
        <v>47</v>
      </c>
      <c r="G251" s="104" t="str">
        <f>'Ranking de URL'!I254</f>
        <v/>
      </c>
      <c r="H251" s="89" t="str">
        <f>IFERROR(__xludf.DUMMYFUNCTION("IFERROR(CONCATENATE(""VALIDAÇÃO"", "" - "",D251,""/"",E251, "" | "", "" Art."",C251,"" | "",(REGEXEXTRACT(G251, ""/([^/]+)\/?$"") ),"" ""))"),"")</f>
        <v/>
      </c>
      <c r="I251" s="89" t="str">
        <f>IFERROR(__xludf.DUMMYFUNCTION("IFERROR(CONCATENATE("" Art."",C251,"" | "",(REGEXEXTRACT(G251, ""/([^/]+)\/?$"") ),"" ""))"),"")</f>
        <v/>
      </c>
      <c r="J251" s="69"/>
    </row>
    <row r="252" ht="15.75" customHeight="1">
      <c r="A252" s="69"/>
      <c r="B252" s="96"/>
      <c r="C252" s="96"/>
      <c r="D252" s="96"/>
      <c r="E252" s="96"/>
      <c r="F252" s="97" t="s">
        <v>36</v>
      </c>
      <c r="G252" s="105" t="str">
        <f>'Ranking de URL'!I255</f>
        <v/>
      </c>
      <c r="H252" s="96"/>
      <c r="I252" s="96"/>
      <c r="J252" s="69"/>
    </row>
    <row r="253" ht="15.75" customHeight="1">
      <c r="A253" s="69"/>
      <c r="B253" s="86" t="s">
        <v>178</v>
      </c>
      <c r="C253" s="86" t="str">
        <f>'Ranking de URL'!D256</f>
        <v/>
      </c>
      <c r="D253" s="86" t="str">
        <f>'Ranking de URL'!E256</f>
        <v/>
      </c>
      <c r="E253" s="86" t="str">
        <f>'Ranking de URL'!F256</f>
        <v/>
      </c>
      <c r="F253" s="87" t="s">
        <v>47</v>
      </c>
      <c r="G253" s="104" t="str">
        <f>'Ranking de URL'!I256</f>
        <v/>
      </c>
      <c r="H253" s="89" t="str">
        <f>IFERROR(__xludf.DUMMYFUNCTION("IFERROR(CONCATENATE(""VALIDAÇÃO"", "" - "",D253,""/"",E253, "" | "", "" Art."",C253,"" | "",(REGEXEXTRACT(G253, ""/([^/]+)\/?$"") ),"" ""))"),"")</f>
        <v/>
      </c>
      <c r="I253" s="89" t="str">
        <f>IFERROR(__xludf.DUMMYFUNCTION("IFERROR(CONCATENATE("" Art."",C253,"" | "",(REGEXEXTRACT(G253, ""/([^/]+)\/?$"") ),"" ""))"),"")</f>
        <v/>
      </c>
      <c r="J253" s="69"/>
    </row>
    <row r="254" ht="15.75" customHeight="1">
      <c r="A254" s="69"/>
      <c r="B254" s="96"/>
      <c r="C254" s="96"/>
      <c r="D254" s="96"/>
      <c r="E254" s="96"/>
      <c r="F254" s="97" t="s">
        <v>36</v>
      </c>
      <c r="G254" s="105" t="str">
        <f>'Ranking de URL'!I257</f>
        <v/>
      </c>
      <c r="H254" s="96"/>
      <c r="I254" s="96"/>
      <c r="J254" s="69"/>
    </row>
    <row r="255" ht="15.75" customHeight="1">
      <c r="A255" s="69"/>
      <c r="B255" s="86" t="s">
        <v>179</v>
      </c>
      <c r="C255" s="86" t="str">
        <f>'Ranking de URL'!D258</f>
        <v/>
      </c>
      <c r="D255" s="86" t="str">
        <f>'Ranking de URL'!E258</f>
        <v/>
      </c>
      <c r="E255" s="86" t="str">
        <f>'Ranking de URL'!F258</f>
        <v/>
      </c>
      <c r="F255" s="87" t="s">
        <v>47</v>
      </c>
      <c r="G255" s="104" t="str">
        <f>'Ranking de URL'!I258</f>
        <v/>
      </c>
      <c r="H255" s="89" t="str">
        <f>IFERROR(__xludf.DUMMYFUNCTION("IFERROR(CONCATENATE(""VALIDAÇÃO"", "" - "",D255,""/"",E255, "" | "", "" Art."",C255,"" | "",(REGEXEXTRACT(G255, ""/([^/]+)\/?$"") ),"" ""))"),"")</f>
        <v/>
      </c>
      <c r="I255" s="89" t="str">
        <f>IFERROR(__xludf.DUMMYFUNCTION("IFERROR(CONCATENATE("" Art."",C255,"" | "",(REGEXEXTRACT(G255, ""/([^/]+)\/?$"") ),"" ""))"),"")</f>
        <v/>
      </c>
      <c r="J255" s="69"/>
    </row>
    <row r="256" ht="15.75" customHeight="1">
      <c r="A256" s="69"/>
      <c r="B256" s="96"/>
      <c r="C256" s="96"/>
      <c r="D256" s="96"/>
      <c r="E256" s="96"/>
      <c r="F256" s="97" t="s">
        <v>36</v>
      </c>
      <c r="G256" s="105" t="str">
        <f>'Ranking de URL'!I259</f>
        <v/>
      </c>
      <c r="H256" s="96"/>
      <c r="I256" s="96"/>
      <c r="J256" s="69"/>
    </row>
    <row r="257" ht="15.75" customHeight="1">
      <c r="A257" s="69"/>
      <c r="B257" s="86" t="s">
        <v>180</v>
      </c>
      <c r="C257" s="86" t="str">
        <f>'Ranking de URL'!D260</f>
        <v/>
      </c>
      <c r="D257" s="86" t="str">
        <f>'Ranking de URL'!E260</f>
        <v/>
      </c>
      <c r="E257" s="86" t="str">
        <f>'Ranking de URL'!F260</f>
        <v/>
      </c>
      <c r="F257" s="87" t="s">
        <v>47</v>
      </c>
      <c r="G257" s="104" t="str">
        <f>'Ranking de URL'!I260</f>
        <v/>
      </c>
      <c r="H257" s="89" t="str">
        <f>IFERROR(__xludf.DUMMYFUNCTION("IFERROR(CONCATENATE(""VALIDAÇÃO"", "" - "",D257,""/"",E257, "" | "", "" Art."",C257,"" | "",(REGEXEXTRACT(G257, ""/([^/]+)\/?$"") ),"" ""))"),"")</f>
        <v/>
      </c>
      <c r="I257" s="89" t="str">
        <f>IFERROR(__xludf.DUMMYFUNCTION("IFERROR(CONCATENATE("" Art."",C257,"" | "",(REGEXEXTRACT(G257, ""/([^/]+)\/?$"") ),"" ""))"),"")</f>
        <v/>
      </c>
      <c r="J257" s="69"/>
    </row>
    <row r="258" ht="15.75" customHeight="1">
      <c r="A258" s="69"/>
      <c r="B258" s="96"/>
      <c r="C258" s="96"/>
      <c r="D258" s="96"/>
      <c r="E258" s="96"/>
      <c r="F258" s="97" t="s">
        <v>36</v>
      </c>
      <c r="G258" s="105" t="str">
        <f>'Ranking de URL'!I261</f>
        <v/>
      </c>
      <c r="H258" s="96"/>
      <c r="I258" s="96"/>
      <c r="J258" s="69"/>
    </row>
    <row r="259" ht="15.75" customHeight="1">
      <c r="A259" s="69"/>
      <c r="B259" s="86" t="s">
        <v>181</v>
      </c>
      <c r="C259" s="86" t="str">
        <f>'Ranking de URL'!D262</f>
        <v/>
      </c>
      <c r="D259" s="86" t="str">
        <f>'Ranking de URL'!E262</f>
        <v/>
      </c>
      <c r="E259" s="86" t="str">
        <f>'Ranking de URL'!F262</f>
        <v/>
      </c>
      <c r="F259" s="87" t="s">
        <v>47</v>
      </c>
      <c r="G259" s="104" t="str">
        <f>'Ranking de URL'!I262</f>
        <v/>
      </c>
      <c r="H259" s="89" t="str">
        <f>IFERROR(__xludf.DUMMYFUNCTION("IFERROR(CONCATENATE(""VALIDAÇÃO"", "" - "",D259,""/"",E259, "" | "", "" Art."",C259,"" | "",(REGEXEXTRACT(G259, ""/([^/]+)\/?$"") ),"" ""))"),"")</f>
        <v/>
      </c>
      <c r="I259" s="89" t="str">
        <f>IFERROR(__xludf.DUMMYFUNCTION("IFERROR(CONCATENATE("" Art."",C259,"" | "",(REGEXEXTRACT(G259, ""/([^/]+)\/?$"") ),"" ""))"),"")</f>
        <v/>
      </c>
      <c r="J259" s="69"/>
    </row>
    <row r="260" ht="15.75" customHeight="1">
      <c r="A260" s="69"/>
      <c r="B260" s="96"/>
      <c r="C260" s="96"/>
      <c r="D260" s="96"/>
      <c r="E260" s="96"/>
      <c r="F260" s="97" t="s">
        <v>36</v>
      </c>
      <c r="G260" s="105" t="str">
        <f>'Ranking de URL'!I263</f>
        <v/>
      </c>
      <c r="H260" s="96"/>
      <c r="I260" s="96"/>
      <c r="J260" s="69"/>
    </row>
    <row r="261" ht="15.75" customHeight="1">
      <c r="A261" s="69"/>
      <c r="B261" s="86" t="s">
        <v>182</v>
      </c>
      <c r="C261" s="86" t="str">
        <f>'Ranking de URL'!D264</f>
        <v/>
      </c>
      <c r="D261" s="86" t="str">
        <f>'Ranking de URL'!E264</f>
        <v/>
      </c>
      <c r="E261" s="86" t="str">
        <f>'Ranking de URL'!F264</f>
        <v/>
      </c>
      <c r="F261" s="87" t="s">
        <v>47</v>
      </c>
      <c r="G261" s="104" t="str">
        <f>'Ranking de URL'!I264</f>
        <v/>
      </c>
      <c r="H261" s="89" t="str">
        <f>IFERROR(__xludf.DUMMYFUNCTION("IFERROR(CONCATENATE(""VALIDAÇÃO"", "" - "",D261,""/"",E261, "" | "", "" Art."",C261,"" | "",(REGEXEXTRACT(G261, ""/([^/]+)\/?$"") ),"" ""))"),"")</f>
        <v/>
      </c>
      <c r="I261" s="89" t="str">
        <f>IFERROR(__xludf.DUMMYFUNCTION("IFERROR(CONCATENATE("" Art."",C261,"" | "",(REGEXEXTRACT(G261, ""/([^/]+)\/?$"") ),"" ""))"),"")</f>
        <v/>
      </c>
      <c r="J261" s="69"/>
    </row>
    <row r="262" ht="15.75" customHeight="1">
      <c r="A262" s="69"/>
      <c r="B262" s="96"/>
      <c r="C262" s="96"/>
      <c r="D262" s="96"/>
      <c r="E262" s="96"/>
      <c r="F262" s="97" t="s">
        <v>36</v>
      </c>
      <c r="G262" s="105" t="str">
        <f>'Ranking de URL'!I265</f>
        <v/>
      </c>
      <c r="H262" s="96"/>
      <c r="I262" s="96"/>
      <c r="J262" s="69"/>
    </row>
    <row r="263" ht="15.75" customHeight="1">
      <c r="A263" s="69"/>
      <c r="B263" s="86" t="s">
        <v>183</v>
      </c>
      <c r="C263" s="86" t="str">
        <f>'Ranking de URL'!D266</f>
        <v/>
      </c>
      <c r="D263" s="86" t="str">
        <f>'Ranking de URL'!E266</f>
        <v/>
      </c>
      <c r="E263" s="86" t="str">
        <f>'Ranking de URL'!F266</f>
        <v/>
      </c>
      <c r="F263" s="87" t="s">
        <v>47</v>
      </c>
      <c r="G263" s="104" t="str">
        <f>'Ranking de URL'!I266</f>
        <v/>
      </c>
      <c r="H263" s="89" t="str">
        <f>IFERROR(__xludf.DUMMYFUNCTION("IFERROR(CONCATENATE(""VALIDAÇÃO"", "" - "",D263,""/"",E263, "" | "", "" Art."",C263,"" | "",(REGEXEXTRACT(G263, ""/([^/]+)\/?$"") ),"" ""))"),"")</f>
        <v/>
      </c>
      <c r="I263" s="89" t="str">
        <f>IFERROR(__xludf.DUMMYFUNCTION("IFERROR(CONCATENATE("" Art."",C263,"" | "",(REGEXEXTRACT(G263, ""/([^/]+)\/?$"") ),"" ""))"),"")</f>
        <v/>
      </c>
      <c r="J263" s="69"/>
    </row>
    <row r="264" ht="15.75" customHeight="1">
      <c r="A264" s="69"/>
      <c r="B264" s="96"/>
      <c r="C264" s="96"/>
      <c r="D264" s="96"/>
      <c r="E264" s="96"/>
      <c r="F264" s="97" t="s">
        <v>36</v>
      </c>
      <c r="G264" s="105" t="str">
        <f>'Ranking de URL'!I267</f>
        <v/>
      </c>
      <c r="H264" s="96"/>
      <c r="I264" s="96"/>
      <c r="J264" s="69"/>
    </row>
    <row r="265" ht="15.75" customHeight="1">
      <c r="A265" s="69"/>
      <c r="B265" s="86" t="s">
        <v>184</v>
      </c>
      <c r="C265" s="86" t="str">
        <f>'Ranking de URL'!D268</f>
        <v/>
      </c>
      <c r="D265" s="86" t="str">
        <f>'Ranking de URL'!E268</f>
        <v/>
      </c>
      <c r="E265" s="86" t="str">
        <f>'Ranking de URL'!F268</f>
        <v/>
      </c>
      <c r="F265" s="87" t="s">
        <v>47</v>
      </c>
      <c r="G265" s="104" t="str">
        <f>'Ranking de URL'!I268</f>
        <v/>
      </c>
      <c r="H265" s="89" t="str">
        <f>IFERROR(__xludf.DUMMYFUNCTION("IFERROR(CONCATENATE(""VALIDAÇÃO"", "" - "",D265,""/"",E265, "" | "", "" Art."",C265,"" | "",(REGEXEXTRACT(G265, ""/([^/]+)\/?$"") ),"" ""))"),"")</f>
        <v/>
      </c>
      <c r="I265" s="89" t="str">
        <f>IFERROR(__xludf.DUMMYFUNCTION("IFERROR(CONCATENATE("" Art."",C265,"" | "",(REGEXEXTRACT(G265, ""/([^/]+)\/?$"") ),"" ""))"),"")</f>
        <v/>
      </c>
      <c r="J265" s="69"/>
    </row>
    <row r="266" ht="15.75" customHeight="1">
      <c r="A266" s="69"/>
      <c r="B266" s="96"/>
      <c r="C266" s="96"/>
      <c r="D266" s="96"/>
      <c r="E266" s="96"/>
      <c r="F266" s="97" t="s">
        <v>36</v>
      </c>
      <c r="G266" s="105" t="str">
        <f>'Ranking de URL'!I269</f>
        <v/>
      </c>
      <c r="H266" s="96"/>
      <c r="I266" s="96"/>
      <c r="J266" s="69"/>
    </row>
    <row r="267" ht="15.75" customHeight="1">
      <c r="A267" s="69"/>
      <c r="B267" s="86" t="s">
        <v>185</v>
      </c>
      <c r="C267" s="86" t="str">
        <f>'Ranking de URL'!D270</f>
        <v/>
      </c>
      <c r="D267" s="86" t="str">
        <f>'Ranking de URL'!E270</f>
        <v/>
      </c>
      <c r="E267" s="86" t="str">
        <f>'Ranking de URL'!F270</f>
        <v/>
      </c>
      <c r="F267" s="87" t="s">
        <v>47</v>
      </c>
      <c r="G267" s="104" t="str">
        <f>'Ranking de URL'!I270</f>
        <v/>
      </c>
      <c r="H267" s="89" t="str">
        <f>IFERROR(__xludf.DUMMYFUNCTION("IFERROR(CONCATENATE(""VALIDAÇÃO"", "" - "",D267,""/"",E267, "" | "", "" Art."",C267,"" | "",(REGEXEXTRACT(G267, ""/([^/]+)\/?$"") ),"" ""))"),"")</f>
        <v/>
      </c>
      <c r="I267" s="89" t="str">
        <f>IFERROR(__xludf.DUMMYFUNCTION("IFERROR(CONCATENATE("" Art."",C267,"" | "",(REGEXEXTRACT(G267, ""/([^/]+)\/?$"") ),"" ""))"),"")</f>
        <v/>
      </c>
      <c r="J267" s="69"/>
    </row>
    <row r="268" ht="15.75" customHeight="1">
      <c r="A268" s="69"/>
      <c r="B268" s="96"/>
      <c r="C268" s="96"/>
      <c r="D268" s="96"/>
      <c r="E268" s="96"/>
      <c r="F268" s="97" t="s">
        <v>36</v>
      </c>
      <c r="G268" s="105" t="str">
        <f>'Ranking de URL'!I271</f>
        <v/>
      </c>
      <c r="H268" s="96"/>
      <c r="I268" s="96"/>
      <c r="J268" s="69"/>
    </row>
    <row r="269" ht="15.75" customHeight="1">
      <c r="A269" s="69"/>
      <c r="B269" s="86" t="s">
        <v>186</v>
      </c>
      <c r="C269" s="86" t="str">
        <f>'Ranking de URL'!D272</f>
        <v/>
      </c>
      <c r="D269" s="86" t="str">
        <f>'Ranking de URL'!E272</f>
        <v/>
      </c>
      <c r="E269" s="86" t="str">
        <f>'Ranking de URL'!F272</f>
        <v/>
      </c>
      <c r="F269" s="87" t="s">
        <v>47</v>
      </c>
      <c r="G269" s="104" t="str">
        <f>'Ranking de URL'!I272</f>
        <v/>
      </c>
      <c r="H269" s="89" t="str">
        <f>IFERROR(__xludf.DUMMYFUNCTION("IFERROR(CONCATENATE(""VALIDAÇÃO"", "" - "",D269,""/"",E269, "" | "", "" Art."",C269,"" | "",(REGEXEXTRACT(G269, ""/([^/]+)\/?$"") ),"" ""))"),"")</f>
        <v/>
      </c>
      <c r="I269" s="89" t="str">
        <f>IFERROR(__xludf.DUMMYFUNCTION("IFERROR(CONCATENATE("" Art."",C269,"" | "",(REGEXEXTRACT(G269, ""/([^/]+)\/?$"") ),"" ""))"),"")</f>
        <v/>
      </c>
      <c r="J269" s="69"/>
    </row>
    <row r="270" ht="15.75" customHeight="1">
      <c r="A270" s="69"/>
      <c r="B270" s="96"/>
      <c r="C270" s="96"/>
      <c r="D270" s="96"/>
      <c r="E270" s="96"/>
      <c r="F270" s="97" t="s">
        <v>36</v>
      </c>
      <c r="G270" s="105" t="str">
        <f>'Ranking de URL'!I273</f>
        <v/>
      </c>
      <c r="H270" s="96"/>
      <c r="I270" s="96"/>
      <c r="J270" s="69"/>
    </row>
    <row r="271" ht="15.75" customHeight="1">
      <c r="A271" s="69"/>
      <c r="B271" s="86" t="s">
        <v>187</v>
      </c>
      <c r="C271" s="86" t="str">
        <f>'Ranking de URL'!D274</f>
        <v/>
      </c>
      <c r="D271" s="86" t="str">
        <f>'Ranking de URL'!E274</f>
        <v/>
      </c>
      <c r="E271" s="86" t="str">
        <f>'Ranking de URL'!F274</f>
        <v/>
      </c>
      <c r="F271" s="87" t="s">
        <v>47</v>
      </c>
      <c r="G271" s="104" t="str">
        <f>'Ranking de URL'!I274</f>
        <v/>
      </c>
      <c r="H271" s="89" t="str">
        <f>IFERROR(__xludf.DUMMYFUNCTION("IFERROR(CONCATENATE(""VALIDAÇÃO"", "" - "",D271,""/"",E271, "" | "", "" Art."",C271,"" | "",(REGEXEXTRACT(G271, ""/([^/]+)\/?$"") ),"" ""))"),"")</f>
        <v/>
      </c>
      <c r="I271" s="89" t="str">
        <f>IFERROR(__xludf.DUMMYFUNCTION("IFERROR(CONCATENATE("" Art."",C271,"" | "",(REGEXEXTRACT(G271, ""/([^/]+)\/?$"") ),"" ""))"),"")</f>
        <v/>
      </c>
      <c r="J271" s="69"/>
    </row>
    <row r="272" ht="15.75" customHeight="1">
      <c r="A272" s="69"/>
      <c r="B272" s="96"/>
      <c r="C272" s="96"/>
      <c r="D272" s="96"/>
      <c r="E272" s="96"/>
      <c r="F272" s="97" t="s">
        <v>36</v>
      </c>
      <c r="G272" s="105" t="str">
        <f>'Ranking de URL'!I275</f>
        <v/>
      </c>
      <c r="H272" s="96"/>
      <c r="I272" s="96"/>
      <c r="J272" s="69"/>
    </row>
    <row r="273" ht="15.75" customHeight="1">
      <c r="A273" s="69"/>
      <c r="B273" s="86" t="s">
        <v>188</v>
      </c>
      <c r="C273" s="86" t="str">
        <f>'Ranking de URL'!D276</f>
        <v/>
      </c>
      <c r="D273" s="86" t="str">
        <f>'Ranking de URL'!E276</f>
        <v/>
      </c>
      <c r="E273" s="86" t="str">
        <f>'Ranking de URL'!F276</f>
        <v/>
      </c>
      <c r="F273" s="87" t="s">
        <v>47</v>
      </c>
      <c r="G273" s="104" t="str">
        <f>'Ranking de URL'!I276</f>
        <v/>
      </c>
      <c r="H273" s="89" t="str">
        <f>IFERROR(__xludf.DUMMYFUNCTION("IFERROR(CONCATENATE(""VALIDAÇÃO"", "" - "",D273,""/"",E273, "" | "", "" Art."",C273,"" | "",(REGEXEXTRACT(G273, ""/([^/]+)\/?$"") ),"" ""))"),"")</f>
        <v/>
      </c>
      <c r="I273" s="89" t="str">
        <f>IFERROR(__xludf.DUMMYFUNCTION("IFERROR(CONCATENATE("" Art."",C273,"" | "",(REGEXEXTRACT(G273, ""/([^/]+)\/?$"") ),"" ""))"),"")</f>
        <v/>
      </c>
      <c r="J273" s="69"/>
    </row>
    <row r="274" ht="15.75" customHeight="1">
      <c r="A274" s="69"/>
      <c r="B274" s="96"/>
      <c r="C274" s="96"/>
      <c r="D274" s="96"/>
      <c r="E274" s="96"/>
      <c r="F274" s="97" t="s">
        <v>36</v>
      </c>
      <c r="G274" s="105" t="str">
        <f>'Ranking de URL'!I277</f>
        <v/>
      </c>
      <c r="H274" s="96"/>
      <c r="I274" s="96"/>
      <c r="J274" s="69"/>
    </row>
    <row r="275" ht="15.75" customHeight="1">
      <c r="A275" s="69"/>
      <c r="B275" s="86" t="s">
        <v>189</v>
      </c>
      <c r="C275" s="86" t="str">
        <f>'Ranking de URL'!D278</f>
        <v/>
      </c>
      <c r="D275" s="86" t="str">
        <f>'Ranking de URL'!E278</f>
        <v/>
      </c>
      <c r="E275" s="86" t="str">
        <f>'Ranking de URL'!F278</f>
        <v/>
      </c>
      <c r="F275" s="87" t="s">
        <v>47</v>
      </c>
      <c r="G275" s="104" t="str">
        <f>'Ranking de URL'!I278</f>
        <v/>
      </c>
      <c r="H275" s="89" t="str">
        <f>IFERROR(__xludf.DUMMYFUNCTION("IFERROR(CONCATENATE(""VALIDAÇÃO"", "" - "",D275,""/"",E275, "" | "", "" Art."",C275,"" | "",(REGEXEXTRACT(G275, ""/([^/]+)\/?$"") ),"" ""))"),"")</f>
        <v/>
      </c>
      <c r="I275" s="89" t="str">
        <f>IFERROR(__xludf.DUMMYFUNCTION("IFERROR(CONCATENATE("" Art."",C275,"" | "",(REGEXEXTRACT(G275, ""/([^/]+)\/?$"") ),"" ""))"),"")</f>
        <v/>
      </c>
      <c r="J275" s="69"/>
    </row>
    <row r="276" ht="15.75" customHeight="1">
      <c r="A276" s="69"/>
      <c r="B276" s="96"/>
      <c r="C276" s="96"/>
      <c r="D276" s="96"/>
      <c r="E276" s="96"/>
      <c r="F276" s="97" t="s">
        <v>36</v>
      </c>
      <c r="G276" s="105" t="str">
        <f>'Ranking de URL'!I279</f>
        <v/>
      </c>
      <c r="H276" s="96"/>
      <c r="I276" s="96"/>
      <c r="J276" s="69"/>
    </row>
    <row r="277" ht="15.75" customHeight="1">
      <c r="A277" s="69"/>
      <c r="B277" s="86" t="s">
        <v>190</v>
      </c>
      <c r="C277" s="86" t="str">
        <f>'Ranking de URL'!D280</f>
        <v/>
      </c>
      <c r="D277" s="86" t="str">
        <f>'Ranking de URL'!E280</f>
        <v/>
      </c>
      <c r="E277" s="86" t="str">
        <f>'Ranking de URL'!F280</f>
        <v/>
      </c>
      <c r="F277" s="87" t="s">
        <v>47</v>
      </c>
      <c r="G277" s="104" t="str">
        <f>'Ranking de URL'!I280</f>
        <v/>
      </c>
      <c r="H277" s="89" t="str">
        <f>IFERROR(__xludf.DUMMYFUNCTION("IFERROR(CONCATENATE(""VALIDAÇÃO"", "" - "",D277,""/"",E277, "" | "", "" Art."",C277,"" | "",(REGEXEXTRACT(G277, ""/([^/]+)\/?$"") ),"" ""))"),"")</f>
        <v/>
      </c>
      <c r="I277" s="89" t="str">
        <f>IFERROR(__xludf.DUMMYFUNCTION("IFERROR(CONCATENATE("" Art."",C277,"" | "",(REGEXEXTRACT(G277, ""/([^/]+)\/?$"") ),"" ""))"),"")</f>
        <v/>
      </c>
      <c r="J277" s="69"/>
    </row>
    <row r="278" ht="15.75" customHeight="1">
      <c r="A278" s="69"/>
      <c r="B278" s="96"/>
      <c r="C278" s="96"/>
      <c r="D278" s="96"/>
      <c r="E278" s="96"/>
      <c r="F278" s="97" t="s">
        <v>36</v>
      </c>
      <c r="G278" s="105" t="str">
        <f>'Ranking de URL'!I281</f>
        <v/>
      </c>
      <c r="H278" s="96"/>
      <c r="I278" s="96"/>
      <c r="J278" s="69"/>
    </row>
    <row r="279" ht="15.75" customHeight="1">
      <c r="A279" s="69"/>
      <c r="B279" s="86" t="s">
        <v>191</v>
      </c>
      <c r="C279" s="86" t="str">
        <f>'Ranking de URL'!D282</f>
        <v/>
      </c>
      <c r="D279" s="86" t="str">
        <f>'Ranking de URL'!E282</f>
        <v/>
      </c>
      <c r="E279" s="86" t="str">
        <f>'Ranking de URL'!F282</f>
        <v/>
      </c>
      <c r="F279" s="87" t="s">
        <v>47</v>
      </c>
      <c r="G279" s="104" t="str">
        <f>'Ranking de URL'!I282</f>
        <v/>
      </c>
      <c r="H279" s="89" t="str">
        <f>IFERROR(__xludf.DUMMYFUNCTION("IFERROR(CONCATENATE(""VALIDAÇÃO"", "" - "",D279,""/"",E279, "" | "", "" Art."",C279,"" | "",(REGEXEXTRACT(G279, ""/([^/]+)\/?$"") ),"" ""))"),"")</f>
        <v/>
      </c>
      <c r="I279" s="89" t="str">
        <f>IFERROR(__xludf.DUMMYFUNCTION("IFERROR(CONCATENATE("" Art."",C279,"" | "",(REGEXEXTRACT(G279, ""/([^/]+)\/?$"") ),"" ""))"),"")</f>
        <v/>
      </c>
      <c r="J279" s="69"/>
    </row>
    <row r="280" ht="15.75" customHeight="1">
      <c r="A280" s="69"/>
      <c r="B280" s="96"/>
      <c r="C280" s="96"/>
      <c r="D280" s="96"/>
      <c r="E280" s="96"/>
      <c r="F280" s="97" t="s">
        <v>36</v>
      </c>
      <c r="G280" s="105" t="str">
        <f>'Ranking de URL'!I283</f>
        <v/>
      </c>
      <c r="H280" s="96"/>
      <c r="I280" s="96"/>
      <c r="J280" s="69"/>
    </row>
    <row r="281" ht="15.75" customHeight="1">
      <c r="A281" s="69"/>
      <c r="B281" s="86" t="s">
        <v>192</v>
      </c>
      <c r="C281" s="86" t="str">
        <f>'Ranking de URL'!D284</f>
        <v/>
      </c>
      <c r="D281" s="86" t="str">
        <f>'Ranking de URL'!E284</f>
        <v/>
      </c>
      <c r="E281" s="86" t="str">
        <f>'Ranking de URL'!F284</f>
        <v/>
      </c>
      <c r="F281" s="87" t="s">
        <v>47</v>
      </c>
      <c r="G281" s="104" t="str">
        <f>'Ranking de URL'!I284</f>
        <v/>
      </c>
      <c r="H281" s="89" t="str">
        <f>IFERROR(__xludf.DUMMYFUNCTION("IFERROR(CONCATENATE(""VALIDAÇÃO"", "" - "",D281,""/"",E281, "" | "", "" Art."",C281,"" | "",(REGEXEXTRACT(G281, ""/([^/]+)\/?$"") ),"" ""))"),"")</f>
        <v/>
      </c>
      <c r="I281" s="89" t="str">
        <f>IFERROR(__xludf.DUMMYFUNCTION("IFERROR(CONCATENATE("" Art."",C281,"" | "",(REGEXEXTRACT(G281, ""/([^/]+)\/?$"") ),"" ""))"),"")</f>
        <v/>
      </c>
      <c r="J281" s="69"/>
    </row>
    <row r="282" ht="15.75" customHeight="1">
      <c r="A282" s="69"/>
      <c r="B282" s="96"/>
      <c r="C282" s="96"/>
      <c r="D282" s="96"/>
      <c r="E282" s="96"/>
      <c r="F282" s="97" t="s">
        <v>36</v>
      </c>
      <c r="G282" s="105" t="str">
        <f>'Ranking de URL'!I285</f>
        <v/>
      </c>
      <c r="H282" s="96"/>
      <c r="I282" s="96"/>
      <c r="J282" s="69"/>
    </row>
    <row r="283" ht="15.75" customHeight="1">
      <c r="A283" s="69"/>
      <c r="B283" s="86" t="s">
        <v>193</v>
      </c>
      <c r="C283" s="86" t="str">
        <f>'Ranking de URL'!D286</f>
        <v/>
      </c>
      <c r="D283" s="86" t="str">
        <f>'Ranking de URL'!E286</f>
        <v/>
      </c>
      <c r="E283" s="86" t="str">
        <f>'Ranking de URL'!F286</f>
        <v/>
      </c>
      <c r="F283" s="87" t="s">
        <v>47</v>
      </c>
      <c r="G283" s="104" t="str">
        <f>'Ranking de URL'!I286</f>
        <v/>
      </c>
      <c r="H283" s="89" t="str">
        <f>IFERROR(__xludf.DUMMYFUNCTION("IFERROR(CONCATENATE(""VALIDAÇÃO"", "" - "",D283,""/"",E283, "" | "", "" Art."",C283,"" | "",(REGEXEXTRACT(G283, ""/([^/]+)\/?$"") ),"" ""))"),"")</f>
        <v/>
      </c>
      <c r="I283" s="89" t="str">
        <f>IFERROR(__xludf.DUMMYFUNCTION("IFERROR(CONCATENATE("" Art."",C283,"" | "",(REGEXEXTRACT(G283, ""/([^/]+)\/?$"") ),"" ""))"),"")</f>
        <v/>
      </c>
      <c r="J283" s="69"/>
    </row>
    <row r="284" ht="15.75" customHeight="1">
      <c r="A284" s="69"/>
      <c r="B284" s="96"/>
      <c r="C284" s="96"/>
      <c r="D284" s="96"/>
      <c r="E284" s="96"/>
      <c r="F284" s="97" t="s">
        <v>36</v>
      </c>
      <c r="G284" s="105" t="str">
        <f>'Ranking de URL'!I287</f>
        <v/>
      </c>
      <c r="H284" s="96"/>
      <c r="I284" s="96"/>
      <c r="J284" s="69"/>
    </row>
    <row r="285" ht="15.75" customHeight="1">
      <c r="A285" s="69"/>
      <c r="B285" s="86" t="s">
        <v>194</v>
      </c>
      <c r="C285" s="86" t="str">
        <f>'Ranking de URL'!D288</f>
        <v/>
      </c>
      <c r="D285" s="86" t="str">
        <f>'Ranking de URL'!E288</f>
        <v/>
      </c>
      <c r="E285" s="86" t="str">
        <f>'Ranking de URL'!F288</f>
        <v/>
      </c>
      <c r="F285" s="87" t="s">
        <v>47</v>
      </c>
      <c r="G285" s="104" t="str">
        <f>'Ranking de URL'!I288</f>
        <v/>
      </c>
      <c r="H285" s="89" t="str">
        <f>IFERROR(__xludf.DUMMYFUNCTION("IFERROR(CONCATENATE(""VALIDAÇÃO"", "" - "",D285,""/"",E285, "" | "", "" Art."",C285,"" | "",(REGEXEXTRACT(G285, ""/([^/]+)\/?$"") ),"" ""))"),"")</f>
        <v/>
      </c>
      <c r="I285" s="89" t="str">
        <f>IFERROR(__xludf.DUMMYFUNCTION("IFERROR(CONCATENATE("" Art."",C285,"" | "",(REGEXEXTRACT(G285, ""/([^/]+)\/?$"") ),"" ""))"),"")</f>
        <v/>
      </c>
      <c r="J285" s="69"/>
    </row>
    <row r="286" ht="15.75" customHeight="1">
      <c r="A286" s="69"/>
      <c r="B286" s="96"/>
      <c r="C286" s="96"/>
      <c r="D286" s="96"/>
      <c r="E286" s="96"/>
      <c r="F286" s="97" t="s">
        <v>36</v>
      </c>
      <c r="G286" s="105" t="str">
        <f>'Ranking de URL'!I289</f>
        <v/>
      </c>
      <c r="H286" s="96"/>
      <c r="I286" s="96"/>
      <c r="J286" s="69"/>
    </row>
    <row r="287" ht="15.75" customHeight="1">
      <c r="A287" s="69"/>
      <c r="B287" s="86" t="s">
        <v>195</v>
      </c>
      <c r="C287" s="86" t="str">
        <f>'Ranking de URL'!D290</f>
        <v/>
      </c>
      <c r="D287" s="86" t="str">
        <f>'Ranking de URL'!E290</f>
        <v/>
      </c>
      <c r="E287" s="86" t="str">
        <f>'Ranking de URL'!F290</f>
        <v/>
      </c>
      <c r="F287" s="87" t="s">
        <v>47</v>
      </c>
      <c r="G287" s="104" t="str">
        <f>'Ranking de URL'!I290</f>
        <v/>
      </c>
      <c r="H287" s="89" t="str">
        <f>IFERROR(__xludf.DUMMYFUNCTION("IFERROR(CONCATENATE(""VALIDAÇÃO"", "" - "",D287,""/"",E287, "" | "", "" Art."",C287,"" | "",(REGEXEXTRACT(G287, ""/([^/]+)\/?$"") ),"" ""))"),"")</f>
        <v/>
      </c>
      <c r="I287" s="89" t="str">
        <f>IFERROR(__xludf.DUMMYFUNCTION("IFERROR(CONCATENATE("" Art."",C287,"" | "",(REGEXEXTRACT(G287, ""/([^/]+)\/?$"") ),"" ""))"),"")</f>
        <v/>
      </c>
      <c r="J287" s="69"/>
    </row>
    <row r="288" ht="15.75" customHeight="1">
      <c r="A288" s="69"/>
      <c r="B288" s="96"/>
      <c r="C288" s="96"/>
      <c r="D288" s="96"/>
      <c r="E288" s="96"/>
      <c r="F288" s="97" t="s">
        <v>36</v>
      </c>
      <c r="G288" s="105" t="str">
        <f>'Ranking de URL'!I291</f>
        <v/>
      </c>
      <c r="H288" s="96"/>
      <c r="I288" s="96"/>
      <c r="J288" s="69"/>
    </row>
    <row r="289" ht="15.75" customHeight="1">
      <c r="A289" s="69"/>
      <c r="B289" s="86" t="s">
        <v>196</v>
      </c>
      <c r="C289" s="86" t="str">
        <f>'Ranking de URL'!D292</f>
        <v/>
      </c>
      <c r="D289" s="86" t="str">
        <f>'Ranking de URL'!E292</f>
        <v/>
      </c>
      <c r="E289" s="86" t="str">
        <f>'Ranking de URL'!F292</f>
        <v/>
      </c>
      <c r="F289" s="87" t="s">
        <v>47</v>
      </c>
      <c r="G289" s="104" t="str">
        <f>'Ranking de URL'!I292</f>
        <v/>
      </c>
      <c r="H289" s="89" t="str">
        <f>IFERROR(__xludf.DUMMYFUNCTION("IFERROR(CONCATENATE(""VALIDAÇÃO"", "" - "",D289,""/"",E289, "" | "", "" Art."",C289,"" | "",(REGEXEXTRACT(G289, ""/([^/]+)\/?$"") ),"" ""))"),"")</f>
        <v/>
      </c>
      <c r="I289" s="89" t="str">
        <f>IFERROR(__xludf.DUMMYFUNCTION("IFERROR(CONCATENATE("" Art."",C289,"" | "",(REGEXEXTRACT(G289, ""/([^/]+)\/?$"") ),"" ""))"),"")</f>
        <v/>
      </c>
      <c r="J289" s="69"/>
    </row>
    <row r="290" ht="15.75" customHeight="1">
      <c r="A290" s="69"/>
      <c r="B290" s="96"/>
      <c r="C290" s="96"/>
      <c r="D290" s="96"/>
      <c r="E290" s="96"/>
      <c r="F290" s="97" t="s">
        <v>36</v>
      </c>
      <c r="G290" s="105" t="str">
        <f>'Ranking de URL'!I293</f>
        <v/>
      </c>
      <c r="H290" s="96"/>
      <c r="I290" s="96"/>
      <c r="J290" s="69"/>
    </row>
    <row r="291" ht="15.75" customHeight="1">
      <c r="A291" s="69"/>
      <c r="B291" s="86" t="s">
        <v>197</v>
      </c>
      <c r="C291" s="86" t="str">
        <f>'Ranking de URL'!D294</f>
        <v/>
      </c>
      <c r="D291" s="86" t="str">
        <f>'Ranking de URL'!E294</f>
        <v/>
      </c>
      <c r="E291" s="86" t="str">
        <f>'Ranking de URL'!F294</f>
        <v/>
      </c>
      <c r="F291" s="87" t="s">
        <v>47</v>
      </c>
      <c r="G291" s="104" t="str">
        <f>'Ranking de URL'!I294</f>
        <v/>
      </c>
      <c r="H291" s="89" t="str">
        <f>IFERROR(__xludf.DUMMYFUNCTION("IFERROR(CONCATENATE(""VALIDAÇÃO"", "" - "",D291,""/"",E291, "" | "", "" Art."",C291,"" | "",(REGEXEXTRACT(G291, ""/([^/]+)\/?$"") ),"" ""))"),"")</f>
        <v/>
      </c>
      <c r="I291" s="89" t="str">
        <f>IFERROR(__xludf.DUMMYFUNCTION("IFERROR(CONCATENATE("" Art."",C291,"" | "",(REGEXEXTRACT(G291, ""/([^/]+)\/?$"") ),"" ""))"),"")</f>
        <v/>
      </c>
      <c r="J291" s="69"/>
    </row>
    <row r="292" ht="15.75" customHeight="1">
      <c r="A292" s="69"/>
      <c r="B292" s="96"/>
      <c r="C292" s="96"/>
      <c r="D292" s="96"/>
      <c r="E292" s="96"/>
      <c r="F292" s="97" t="s">
        <v>36</v>
      </c>
      <c r="G292" s="105" t="str">
        <f>'Ranking de URL'!I295</f>
        <v/>
      </c>
      <c r="H292" s="96"/>
      <c r="I292" s="96"/>
      <c r="J292" s="69"/>
    </row>
    <row r="293" ht="15.75" customHeight="1">
      <c r="A293" s="69"/>
      <c r="B293" s="86" t="s">
        <v>198</v>
      </c>
      <c r="C293" s="86" t="str">
        <f>'Ranking de URL'!D296</f>
        <v/>
      </c>
      <c r="D293" s="86" t="str">
        <f>'Ranking de URL'!E296</f>
        <v/>
      </c>
      <c r="E293" s="86" t="str">
        <f>'Ranking de URL'!F296</f>
        <v/>
      </c>
      <c r="F293" s="87" t="s">
        <v>47</v>
      </c>
      <c r="G293" s="104" t="str">
        <f>'Ranking de URL'!I296</f>
        <v/>
      </c>
      <c r="H293" s="89" t="str">
        <f>IFERROR(__xludf.DUMMYFUNCTION("IFERROR(CONCATENATE(""VALIDAÇÃO"", "" - "",D293,""/"",E293, "" | "", "" Art."",C293,"" | "",(REGEXEXTRACT(G293, ""/([^/]+)\/?$"") ),"" ""))"),"")</f>
        <v/>
      </c>
      <c r="I293" s="89" t="str">
        <f>IFERROR(__xludf.DUMMYFUNCTION("IFERROR(CONCATENATE("" Art."",C293,"" | "",(REGEXEXTRACT(G293, ""/([^/]+)\/?$"") ),"" ""))"),"")</f>
        <v/>
      </c>
      <c r="J293" s="69"/>
    </row>
    <row r="294" ht="15.75" customHeight="1">
      <c r="A294" s="69"/>
      <c r="B294" s="96"/>
      <c r="C294" s="96"/>
      <c r="D294" s="96"/>
      <c r="E294" s="96"/>
      <c r="F294" s="97" t="s">
        <v>36</v>
      </c>
      <c r="G294" s="105" t="str">
        <f>'Ranking de URL'!I297</f>
        <v/>
      </c>
      <c r="H294" s="96"/>
      <c r="I294" s="96"/>
      <c r="J294" s="69"/>
    </row>
    <row r="295" ht="15.75" customHeight="1">
      <c r="A295" s="69"/>
      <c r="B295" s="86" t="s">
        <v>199</v>
      </c>
      <c r="C295" s="86" t="str">
        <f>'Ranking de URL'!D298</f>
        <v/>
      </c>
      <c r="D295" s="86" t="str">
        <f>'Ranking de URL'!E298</f>
        <v/>
      </c>
      <c r="E295" s="86" t="str">
        <f>'Ranking de URL'!F298</f>
        <v/>
      </c>
      <c r="F295" s="87" t="s">
        <v>47</v>
      </c>
      <c r="G295" s="104" t="str">
        <f>'Ranking de URL'!I298</f>
        <v/>
      </c>
      <c r="H295" s="89" t="str">
        <f>IFERROR(__xludf.DUMMYFUNCTION("IFERROR(CONCATENATE(""VALIDAÇÃO"", "" - "",D295,""/"",E295, "" | "", "" Art."",C295,"" | "",(REGEXEXTRACT(G295, ""/([^/]+)\/?$"") ),"" ""))"),"")</f>
        <v/>
      </c>
      <c r="I295" s="89" t="str">
        <f>IFERROR(__xludf.DUMMYFUNCTION("IFERROR(CONCATENATE("" Art."",C295,"" | "",(REGEXEXTRACT(G295, ""/([^/]+)\/?$"") ),"" ""))"),"")</f>
        <v/>
      </c>
      <c r="J295" s="69"/>
    </row>
    <row r="296" ht="15.75" customHeight="1">
      <c r="A296" s="69"/>
      <c r="B296" s="96"/>
      <c r="C296" s="96"/>
      <c r="D296" s="96"/>
      <c r="E296" s="96"/>
      <c r="F296" s="97" t="s">
        <v>36</v>
      </c>
      <c r="G296" s="105" t="str">
        <f>'Ranking de URL'!I299</f>
        <v/>
      </c>
      <c r="H296" s="96"/>
      <c r="I296" s="96"/>
      <c r="J296" s="69"/>
    </row>
    <row r="297" ht="15.75" customHeight="1">
      <c r="A297" s="69"/>
      <c r="B297" s="86" t="s">
        <v>200</v>
      </c>
      <c r="C297" s="86" t="str">
        <f>'Ranking de URL'!D300</f>
        <v/>
      </c>
      <c r="D297" s="86" t="str">
        <f>'Ranking de URL'!E300</f>
        <v/>
      </c>
      <c r="E297" s="86" t="str">
        <f>'Ranking de URL'!F300</f>
        <v/>
      </c>
      <c r="F297" s="87" t="s">
        <v>47</v>
      </c>
      <c r="G297" s="104" t="str">
        <f>'Ranking de URL'!I300</f>
        <v/>
      </c>
      <c r="H297" s="89" t="str">
        <f>IFERROR(__xludf.DUMMYFUNCTION("IFERROR(CONCATENATE(""VALIDAÇÃO"", "" - "",D297,""/"",E297, "" | "", "" Art."",C297,"" | "",(REGEXEXTRACT(G297, ""/([^/]+)\/?$"") ),"" ""))"),"")</f>
        <v/>
      </c>
      <c r="I297" s="89" t="str">
        <f>IFERROR(__xludf.DUMMYFUNCTION("IFERROR(CONCATENATE("" Art."",C297,"" | "",(REGEXEXTRACT(G297, ""/([^/]+)\/?$"") ),"" ""))"),"")</f>
        <v/>
      </c>
      <c r="J297" s="69"/>
    </row>
    <row r="298" ht="15.75" customHeight="1">
      <c r="A298" s="69"/>
      <c r="B298" s="96"/>
      <c r="C298" s="96"/>
      <c r="D298" s="96"/>
      <c r="E298" s="96"/>
      <c r="F298" s="97" t="s">
        <v>36</v>
      </c>
      <c r="G298" s="105" t="str">
        <f>'Ranking de URL'!I301</f>
        <v/>
      </c>
      <c r="H298" s="96"/>
      <c r="I298" s="96"/>
      <c r="J298" s="69"/>
    </row>
    <row r="299" ht="15.75" customHeight="1">
      <c r="A299" s="69"/>
      <c r="B299" s="86" t="s">
        <v>201</v>
      </c>
      <c r="C299" s="86" t="str">
        <f>'Ranking de URL'!D302</f>
        <v/>
      </c>
      <c r="D299" s="86" t="str">
        <f>'Ranking de URL'!E302</f>
        <v/>
      </c>
      <c r="E299" s="86" t="str">
        <f>'Ranking de URL'!F302</f>
        <v/>
      </c>
      <c r="F299" s="87" t="s">
        <v>47</v>
      </c>
      <c r="G299" s="104" t="str">
        <f>'Ranking de URL'!I302</f>
        <v/>
      </c>
      <c r="H299" s="89" t="str">
        <f>IFERROR(__xludf.DUMMYFUNCTION("IFERROR(CONCATENATE(""VALIDAÇÃO"", "" - "",D299,""/"",E299, "" | "", "" Art."",C299,"" | "",(REGEXEXTRACT(G299, ""/([^/]+)\/?$"") ),"" ""))"),"")</f>
        <v/>
      </c>
      <c r="I299" s="89" t="str">
        <f>IFERROR(__xludf.DUMMYFUNCTION("IFERROR(CONCATENATE("" Art."",C299,"" | "",(REGEXEXTRACT(G299, ""/([^/]+)\/?$"") ),"" ""))"),"")</f>
        <v/>
      </c>
      <c r="J299" s="69"/>
    </row>
    <row r="300" ht="15.75" customHeight="1">
      <c r="A300" s="69"/>
      <c r="B300" s="96"/>
      <c r="C300" s="96"/>
      <c r="D300" s="96"/>
      <c r="E300" s="96"/>
      <c r="F300" s="97" t="s">
        <v>36</v>
      </c>
      <c r="G300" s="105" t="str">
        <f>'Ranking de URL'!I303</f>
        <v/>
      </c>
      <c r="H300" s="96"/>
      <c r="I300" s="96"/>
      <c r="J300" s="69"/>
    </row>
    <row r="301" ht="15.75" customHeight="1">
      <c r="A301" s="69"/>
      <c r="B301" s="86" t="s">
        <v>202</v>
      </c>
      <c r="C301" s="86" t="str">
        <f>'Ranking de URL'!D304</f>
        <v/>
      </c>
      <c r="D301" s="86" t="str">
        <f>'Ranking de URL'!E304</f>
        <v/>
      </c>
      <c r="E301" s="86" t="str">
        <f>'Ranking de URL'!F304</f>
        <v/>
      </c>
      <c r="F301" s="87" t="s">
        <v>47</v>
      </c>
      <c r="G301" s="104" t="str">
        <f>'Ranking de URL'!I304</f>
        <v/>
      </c>
      <c r="H301" s="89" t="str">
        <f>IFERROR(__xludf.DUMMYFUNCTION("IFERROR(CONCATENATE(""VALIDAÇÃO"", "" - "",D301,""/"",E301, "" | "", "" Art."",C301,"" | "",(REGEXEXTRACT(G301, ""/([^/]+)\/?$"") ),"" ""))"),"")</f>
        <v/>
      </c>
      <c r="I301" s="89" t="str">
        <f>IFERROR(__xludf.DUMMYFUNCTION("IFERROR(CONCATENATE("" Art."",C301,"" | "",(REGEXEXTRACT(G301, ""/([^/]+)\/?$"") ),"" ""))"),"")</f>
        <v/>
      </c>
      <c r="J301" s="69"/>
    </row>
    <row r="302" ht="15.75" customHeight="1">
      <c r="A302" s="69"/>
      <c r="B302" s="96"/>
      <c r="C302" s="96"/>
      <c r="D302" s="96"/>
      <c r="E302" s="96"/>
      <c r="F302" s="97" t="s">
        <v>36</v>
      </c>
      <c r="G302" s="105" t="str">
        <f>'Ranking de URL'!I305</f>
        <v/>
      </c>
      <c r="H302" s="96"/>
      <c r="I302" s="96"/>
      <c r="J302" s="69"/>
    </row>
    <row r="303" ht="15.75" customHeight="1">
      <c r="A303" s="69"/>
      <c r="B303" s="86" t="s">
        <v>203</v>
      </c>
      <c r="C303" s="86" t="str">
        <f>'Ranking de URL'!D306</f>
        <v/>
      </c>
      <c r="D303" s="86" t="str">
        <f>'Ranking de URL'!E306</f>
        <v/>
      </c>
      <c r="E303" s="86" t="str">
        <f>'Ranking de URL'!F306</f>
        <v/>
      </c>
      <c r="F303" s="87" t="s">
        <v>47</v>
      </c>
      <c r="G303" s="104" t="str">
        <f>'Ranking de URL'!I306</f>
        <v/>
      </c>
      <c r="H303" s="89" t="str">
        <f>IFERROR(__xludf.DUMMYFUNCTION("IFERROR(CONCATENATE(""VALIDAÇÃO"", "" - "",D303,""/"",E303, "" | "", "" Art."",C303,"" | "",(REGEXEXTRACT(G303, ""/([^/]+)\/?$"") ),"" ""))"),"")</f>
        <v/>
      </c>
      <c r="I303" s="89" t="str">
        <f>IFERROR(__xludf.DUMMYFUNCTION("IFERROR(CONCATENATE("" Art."",C303,"" | "",(REGEXEXTRACT(G303, ""/([^/]+)\/?$"") ),"" ""))"),"")</f>
        <v/>
      </c>
      <c r="J303" s="69"/>
    </row>
    <row r="304" ht="15.75" customHeight="1">
      <c r="A304" s="69"/>
      <c r="B304" s="96"/>
      <c r="C304" s="96"/>
      <c r="D304" s="96"/>
      <c r="E304" s="96"/>
      <c r="F304" s="97" t="s">
        <v>36</v>
      </c>
      <c r="G304" s="105" t="str">
        <f>'Ranking de URL'!I307</f>
        <v/>
      </c>
      <c r="H304" s="96"/>
      <c r="I304" s="96"/>
      <c r="J304" s="69"/>
    </row>
    <row r="305" ht="15.75" customHeight="1">
      <c r="A305" s="69"/>
      <c r="B305" s="86" t="s">
        <v>204</v>
      </c>
      <c r="C305" s="86" t="str">
        <f>'Ranking de URL'!D308</f>
        <v/>
      </c>
      <c r="D305" s="86" t="str">
        <f>'Ranking de URL'!E308</f>
        <v/>
      </c>
      <c r="E305" s="86" t="str">
        <f>'Ranking de URL'!F308</f>
        <v/>
      </c>
      <c r="F305" s="87" t="s">
        <v>47</v>
      </c>
      <c r="G305" s="104" t="str">
        <f>'Ranking de URL'!I308</f>
        <v/>
      </c>
      <c r="H305" s="89" t="str">
        <f>IFERROR(__xludf.DUMMYFUNCTION("IFERROR(CONCATENATE(""VALIDAÇÃO"", "" - "",D305,""/"",E305, "" | "", "" Art."",C305,"" | "",(REGEXEXTRACT(G305, ""/([^/]+)\/?$"") ),"" ""))"),"")</f>
        <v/>
      </c>
      <c r="I305" s="89" t="str">
        <f>IFERROR(__xludf.DUMMYFUNCTION("IFERROR(CONCATENATE("" Art."",C305,"" | "",(REGEXEXTRACT(G305, ""/([^/]+)\/?$"") ),"" ""))"),"")</f>
        <v/>
      </c>
      <c r="J305" s="69"/>
    </row>
    <row r="306" ht="15.75" customHeight="1">
      <c r="A306" s="69"/>
      <c r="B306" s="96"/>
      <c r="C306" s="96"/>
      <c r="D306" s="96"/>
      <c r="E306" s="96"/>
      <c r="F306" s="97" t="s">
        <v>36</v>
      </c>
      <c r="G306" s="105" t="str">
        <f>'Ranking de URL'!I309</f>
        <v/>
      </c>
      <c r="H306" s="96"/>
      <c r="I306" s="96"/>
      <c r="J306" s="69"/>
    </row>
    <row r="307" ht="15.75" customHeight="1">
      <c r="A307" s="69"/>
      <c r="B307" s="86" t="s">
        <v>205</v>
      </c>
      <c r="C307" s="86" t="str">
        <f>'Ranking de URL'!D310</f>
        <v/>
      </c>
      <c r="D307" s="86" t="str">
        <f>'Ranking de URL'!E310</f>
        <v/>
      </c>
      <c r="E307" s="86" t="str">
        <f>'Ranking de URL'!F310</f>
        <v/>
      </c>
      <c r="F307" s="87" t="s">
        <v>47</v>
      </c>
      <c r="G307" s="104" t="str">
        <f>'Ranking de URL'!I310</f>
        <v/>
      </c>
      <c r="H307" s="89" t="str">
        <f>IFERROR(__xludf.DUMMYFUNCTION("IFERROR(CONCATENATE(""VALIDAÇÃO"", "" - "",D307,""/"",E307, "" | "", "" Art."",C307,"" | "",(REGEXEXTRACT(G307, ""/([^/]+)\/?$"") ),"" ""))"),"")</f>
        <v/>
      </c>
      <c r="I307" s="89" t="str">
        <f>IFERROR(__xludf.DUMMYFUNCTION("IFERROR(CONCATENATE("" Art."",C307,"" | "",(REGEXEXTRACT(G307, ""/([^/]+)\/?$"") ),"" ""))"),"")</f>
        <v/>
      </c>
      <c r="J307" s="69"/>
    </row>
    <row r="308" ht="15.75" customHeight="1">
      <c r="A308" s="69"/>
      <c r="B308" s="96"/>
      <c r="C308" s="96"/>
      <c r="D308" s="96"/>
      <c r="E308" s="96"/>
      <c r="F308" s="97" t="s">
        <v>36</v>
      </c>
      <c r="G308" s="105" t="str">
        <f>'Ranking de URL'!I311</f>
        <v/>
      </c>
      <c r="H308" s="96"/>
      <c r="I308" s="96"/>
      <c r="J308" s="69"/>
    </row>
    <row r="309" ht="15.75" customHeight="1">
      <c r="A309" s="69"/>
      <c r="B309" s="86" t="s">
        <v>206</v>
      </c>
      <c r="C309" s="86" t="str">
        <f>'Ranking de URL'!D312</f>
        <v/>
      </c>
      <c r="D309" s="86" t="str">
        <f>'Ranking de URL'!E312</f>
        <v/>
      </c>
      <c r="E309" s="86" t="str">
        <f>'Ranking de URL'!F312</f>
        <v/>
      </c>
      <c r="F309" s="87" t="s">
        <v>47</v>
      </c>
      <c r="G309" s="104" t="str">
        <f>'Ranking de URL'!I312</f>
        <v/>
      </c>
      <c r="H309" s="89" t="str">
        <f>IFERROR(__xludf.DUMMYFUNCTION("IFERROR(CONCATENATE(""VALIDAÇÃO"", "" - "",D309,""/"",E309, "" | "", "" Art."",C309,"" | "",(REGEXEXTRACT(G309, ""/([^/]+)\/?$"") ),"" ""))"),"")</f>
        <v/>
      </c>
      <c r="I309" s="89" t="str">
        <f>IFERROR(__xludf.DUMMYFUNCTION("IFERROR(CONCATENATE("" Art."",C309,"" | "",(REGEXEXTRACT(G309, ""/([^/]+)\/?$"") ),"" ""))"),"")</f>
        <v/>
      </c>
      <c r="J309" s="69"/>
    </row>
    <row r="310" ht="15.75" customHeight="1">
      <c r="A310" s="69"/>
      <c r="B310" s="96"/>
      <c r="C310" s="96"/>
      <c r="D310" s="96"/>
      <c r="E310" s="96"/>
      <c r="F310" s="97" t="s">
        <v>36</v>
      </c>
      <c r="G310" s="105" t="str">
        <f>'Ranking de URL'!I313</f>
        <v/>
      </c>
      <c r="H310" s="96"/>
      <c r="I310" s="96"/>
      <c r="J310" s="69"/>
    </row>
    <row r="311" ht="15.75" customHeight="1">
      <c r="A311" s="69"/>
      <c r="B311" s="86" t="s">
        <v>207</v>
      </c>
      <c r="C311" s="86" t="str">
        <f>'Ranking de URL'!D314</f>
        <v/>
      </c>
      <c r="D311" s="86" t="str">
        <f>'Ranking de URL'!E314</f>
        <v/>
      </c>
      <c r="E311" s="86" t="str">
        <f>'Ranking de URL'!F314</f>
        <v/>
      </c>
      <c r="F311" s="87" t="s">
        <v>47</v>
      </c>
      <c r="G311" s="104" t="str">
        <f>'Ranking de URL'!I314</f>
        <v/>
      </c>
      <c r="H311" s="89" t="str">
        <f>IFERROR(__xludf.DUMMYFUNCTION("IFERROR(CONCATENATE(""VALIDAÇÃO"", "" - "",D311,""/"",E311, "" | "", "" Art."",C311,"" | "",(REGEXEXTRACT(G311, ""/([^/]+)\/?$"") ),"" ""))"),"")</f>
        <v/>
      </c>
      <c r="I311" s="89" t="str">
        <f>IFERROR(__xludf.DUMMYFUNCTION("IFERROR(CONCATENATE("" Art."",C311,"" | "",(REGEXEXTRACT(G311, ""/([^/]+)\/?$"") ),"" ""))"),"")</f>
        <v/>
      </c>
      <c r="J311" s="69"/>
    </row>
    <row r="312" ht="15.75" customHeight="1">
      <c r="A312" s="69"/>
      <c r="B312" s="96"/>
      <c r="C312" s="96"/>
      <c r="D312" s="96"/>
      <c r="E312" s="96"/>
      <c r="F312" s="97" t="s">
        <v>36</v>
      </c>
      <c r="G312" s="105" t="str">
        <f>'Ranking de URL'!I315</f>
        <v/>
      </c>
      <c r="H312" s="96"/>
      <c r="I312" s="96"/>
      <c r="J312" s="69"/>
    </row>
    <row r="313" ht="15.75" customHeight="1">
      <c r="A313" s="69"/>
      <c r="B313" s="86" t="s">
        <v>208</v>
      </c>
      <c r="C313" s="86" t="str">
        <f>'Ranking de URL'!D316</f>
        <v/>
      </c>
      <c r="D313" s="86" t="str">
        <f>'Ranking de URL'!E316</f>
        <v/>
      </c>
      <c r="E313" s="86" t="str">
        <f>'Ranking de URL'!F316</f>
        <v/>
      </c>
      <c r="F313" s="87" t="s">
        <v>47</v>
      </c>
      <c r="G313" s="104" t="str">
        <f>'Ranking de URL'!I316</f>
        <v/>
      </c>
      <c r="H313" s="89" t="str">
        <f>IFERROR(__xludf.DUMMYFUNCTION("IFERROR(CONCATENATE(""VALIDAÇÃO"", "" - "",D313,""/"",E313, "" | "", "" Art."",C313,"" | "",(REGEXEXTRACT(G313, ""/([^/]+)\/?$"") ),"" ""))"),"")</f>
        <v/>
      </c>
      <c r="I313" s="89" t="str">
        <f>IFERROR(__xludf.DUMMYFUNCTION("IFERROR(CONCATENATE("" Art."",C313,"" | "",(REGEXEXTRACT(G313, ""/([^/]+)\/?$"") ),"" ""))"),"")</f>
        <v/>
      </c>
      <c r="J313" s="69"/>
    </row>
    <row r="314" ht="15.75" customHeight="1">
      <c r="A314" s="69"/>
      <c r="B314" s="96"/>
      <c r="C314" s="96"/>
      <c r="D314" s="96"/>
      <c r="E314" s="96"/>
      <c r="F314" s="97" t="s">
        <v>36</v>
      </c>
      <c r="G314" s="105" t="str">
        <f>'Ranking de URL'!I317</f>
        <v/>
      </c>
      <c r="H314" s="96"/>
      <c r="I314" s="96"/>
      <c r="J314" s="69"/>
    </row>
    <row r="315" ht="15.75" customHeight="1">
      <c r="A315" s="69"/>
      <c r="B315" s="86" t="s">
        <v>209</v>
      </c>
      <c r="C315" s="86" t="str">
        <f>'Ranking de URL'!D318</f>
        <v/>
      </c>
      <c r="D315" s="86" t="str">
        <f>'Ranking de URL'!E318</f>
        <v/>
      </c>
      <c r="E315" s="86" t="str">
        <f>'Ranking de URL'!F318</f>
        <v/>
      </c>
      <c r="F315" s="87" t="s">
        <v>47</v>
      </c>
      <c r="G315" s="104" t="str">
        <f>'Ranking de URL'!I318</f>
        <v/>
      </c>
      <c r="H315" s="89" t="str">
        <f>IFERROR(__xludf.DUMMYFUNCTION("IFERROR(CONCATENATE(""VALIDAÇÃO"", "" - "",D315,""/"",E315, "" | "", "" Art."",C315,"" | "",(REGEXEXTRACT(G315, ""/([^/]+)\/?$"") ),"" ""))"),"")</f>
        <v/>
      </c>
      <c r="I315" s="89" t="str">
        <f>IFERROR(__xludf.DUMMYFUNCTION("IFERROR(CONCATENATE("" Art."",C315,"" | "",(REGEXEXTRACT(G315, ""/([^/]+)\/?$"") ),"" ""))"),"")</f>
        <v/>
      </c>
      <c r="J315" s="69"/>
    </row>
    <row r="316" ht="15.75" customHeight="1">
      <c r="A316" s="69"/>
      <c r="B316" s="96"/>
      <c r="C316" s="96"/>
      <c r="D316" s="96"/>
      <c r="E316" s="96"/>
      <c r="F316" s="97" t="s">
        <v>36</v>
      </c>
      <c r="G316" s="105" t="str">
        <f>'Ranking de URL'!I319</f>
        <v/>
      </c>
      <c r="H316" s="96"/>
      <c r="I316" s="96"/>
      <c r="J316" s="69"/>
    </row>
    <row r="317" ht="15.75" customHeight="1">
      <c r="A317" s="69"/>
      <c r="B317" s="86" t="s">
        <v>210</v>
      </c>
      <c r="C317" s="86" t="str">
        <f>'Ranking de URL'!D320</f>
        <v/>
      </c>
      <c r="D317" s="86" t="str">
        <f>'Ranking de URL'!E320</f>
        <v/>
      </c>
      <c r="E317" s="86" t="str">
        <f>'Ranking de URL'!F320</f>
        <v/>
      </c>
      <c r="F317" s="87" t="s">
        <v>47</v>
      </c>
      <c r="G317" s="104" t="str">
        <f>'Ranking de URL'!I320</f>
        <v/>
      </c>
      <c r="H317" s="89" t="str">
        <f>IFERROR(__xludf.DUMMYFUNCTION("IFERROR(CONCATENATE(""VALIDAÇÃO"", "" - "",D317,""/"",E317, "" | "", "" Art."",C317,"" | "",(REGEXEXTRACT(G317, ""/([^/]+)\/?$"") ),"" ""))"),"")</f>
        <v/>
      </c>
      <c r="I317" s="89" t="str">
        <f>IFERROR(__xludf.DUMMYFUNCTION("IFERROR(CONCATENATE("" Art."",C317,"" | "",(REGEXEXTRACT(G317, ""/([^/]+)\/?$"") ),"" ""))"),"")</f>
        <v/>
      </c>
      <c r="J317" s="69"/>
    </row>
    <row r="318" ht="15.75" customHeight="1">
      <c r="A318" s="69"/>
      <c r="B318" s="96"/>
      <c r="C318" s="96"/>
      <c r="D318" s="96"/>
      <c r="E318" s="96"/>
      <c r="F318" s="97" t="s">
        <v>36</v>
      </c>
      <c r="G318" s="105" t="str">
        <f>'Ranking de URL'!I321</f>
        <v/>
      </c>
      <c r="H318" s="96"/>
      <c r="I318" s="96"/>
      <c r="J318" s="69"/>
    </row>
    <row r="319" ht="15.75" customHeight="1">
      <c r="A319" s="69"/>
      <c r="B319" s="86" t="s">
        <v>211</v>
      </c>
      <c r="C319" s="86" t="str">
        <f>'Ranking de URL'!D322</f>
        <v/>
      </c>
      <c r="D319" s="86" t="str">
        <f>'Ranking de URL'!E322</f>
        <v/>
      </c>
      <c r="E319" s="86" t="str">
        <f>'Ranking de URL'!F322</f>
        <v/>
      </c>
      <c r="F319" s="87" t="s">
        <v>47</v>
      </c>
      <c r="G319" s="104" t="str">
        <f>'Ranking de URL'!I322</f>
        <v/>
      </c>
      <c r="H319" s="89" t="str">
        <f>IFERROR(__xludf.DUMMYFUNCTION("IFERROR(CONCATENATE(""VALIDAÇÃO"", "" - "",D319,""/"",E319, "" | "", "" Art."",C319,"" | "",(REGEXEXTRACT(G319, ""/([^/]+)\/?$"") ),"" ""))"),"")</f>
        <v/>
      </c>
      <c r="I319" s="89" t="str">
        <f>IFERROR(__xludf.DUMMYFUNCTION("IFERROR(CONCATENATE("" Art."",C319,"" | "",(REGEXEXTRACT(G319, ""/([^/]+)\/?$"") ),"" ""))"),"")</f>
        <v/>
      </c>
      <c r="J319" s="69"/>
    </row>
    <row r="320" ht="15.75" customHeight="1">
      <c r="A320" s="69"/>
      <c r="B320" s="96"/>
      <c r="C320" s="96"/>
      <c r="D320" s="96"/>
      <c r="E320" s="96"/>
      <c r="F320" s="97" t="s">
        <v>36</v>
      </c>
      <c r="G320" s="105" t="str">
        <f>'Ranking de URL'!I323</f>
        <v/>
      </c>
      <c r="H320" s="96"/>
      <c r="I320" s="96"/>
      <c r="J320" s="69"/>
    </row>
    <row r="321" ht="15.75" customHeight="1">
      <c r="A321" s="69"/>
      <c r="B321" s="86" t="s">
        <v>212</v>
      </c>
      <c r="C321" s="86" t="str">
        <f>'Ranking de URL'!D324</f>
        <v/>
      </c>
      <c r="D321" s="86" t="str">
        <f>'Ranking de URL'!E324</f>
        <v/>
      </c>
      <c r="E321" s="86" t="str">
        <f>'Ranking de URL'!F324</f>
        <v/>
      </c>
      <c r="F321" s="87" t="s">
        <v>47</v>
      </c>
      <c r="G321" s="104" t="str">
        <f>'Ranking de URL'!I324</f>
        <v/>
      </c>
      <c r="H321" s="89" t="str">
        <f>IFERROR(__xludf.DUMMYFUNCTION("IFERROR(CONCATENATE(""VALIDAÇÃO"", "" - "",D321,""/"",E321, "" | "", "" Art."",C321,"" | "",(REGEXEXTRACT(G321, ""/([^/]+)\/?$"") ),"" ""))"),"")</f>
        <v/>
      </c>
      <c r="I321" s="89" t="str">
        <f>IFERROR(__xludf.DUMMYFUNCTION("IFERROR(CONCATENATE("" Art."",C321,"" | "",(REGEXEXTRACT(G321, ""/([^/]+)\/?$"") ),"" ""))"),"")</f>
        <v/>
      </c>
      <c r="J321" s="69"/>
    </row>
    <row r="322" ht="15.75" customHeight="1">
      <c r="A322" s="69"/>
      <c r="B322" s="96"/>
      <c r="C322" s="96"/>
      <c r="D322" s="96"/>
      <c r="E322" s="96"/>
      <c r="F322" s="97" t="s">
        <v>36</v>
      </c>
      <c r="G322" s="105" t="str">
        <f>'Ranking de URL'!I325</f>
        <v/>
      </c>
      <c r="H322" s="96"/>
      <c r="I322" s="96"/>
      <c r="J322" s="69"/>
    </row>
    <row r="323" ht="15.75" customHeight="1">
      <c r="A323" s="69"/>
      <c r="B323" s="86" t="s">
        <v>213</v>
      </c>
      <c r="C323" s="86" t="str">
        <f>'Ranking de URL'!D326</f>
        <v/>
      </c>
      <c r="D323" s="86" t="str">
        <f>'Ranking de URL'!E326</f>
        <v/>
      </c>
      <c r="E323" s="86" t="str">
        <f>'Ranking de URL'!F326</f>
        <v/>
      </c>
      <c r="F323" s="87" t="s">
        <v>47</v>
      </c>
      <c r="G323" s="104" t="str">
        <f>'Ranking de URL'!I326</f>
        <v/>
      </c>
      <c r="H323" s="89" t="str">
        <f>IFERROR(__xludf.DUMMYFUNCTION("IFERROR(CONCATENATE(""VALIDAÇÃO"", "" - "",D323,""/"",E323, "" | "", "" Art."",C323,"" | "",(REGEXEXTRACT(G323, ""/([^/]+)\/?$"") ),"" ""))"),"")</f>
        <v/>
      </c>
      <c r="I323" s="89" t="str">
        <f>IFERROR(__xludf.DUMMYFUNCTION("IFERROR(CONCATENATE("" Art."",C323,"" | "",(REGEXEXTRACT(G323, ""/([^/]+)\/?$"") ),"" ""))"),"")</f>
        <v/>
      </c>
      <c r="J323" s="69"/>
    </row>
    <row r="324" ht="15.75" customHeight="1">
      <c r="A324" s="69"/>
      <c r="B324" s="96"/>
      <c r="C324" s="96"/>
      <c r="D324" s="96"/>
      <c r="E324" s="96"/>
      <c r="F324" s="97" t="s">
        <v>36</v>
      </c>
      <c r="G324" s="105" t="str">
        <f>'Ranking de URL'!I327</f>
        <v/>
      </c>
      <c r="H324" s="96"/>
      <c r="I324" s="96"/>
      <c r="J324" s="69"/>
    </row>
    <row r="325" ht="15.75" customHeight="1">
      <c r="A325" s="69"/>
      <c r="B325" s="86" t="s">
        <v>214</v>
      </c>
      <c r="C325" s="86" t="str">
        <f>'Ranking de URL'!D328</f>
        <v/>
      </c>
      <c r="D325" s="86" t="str">
        <f>'Ranking de URL'!E328</f>
        <v/>
      </c>
      <c r="E325" s="86" t="str">
        <f>'Ranking de URL'!F328</f>
        <v/>
      </c>
      <c r="F325" s="87" t="s">
        <v>47</v>
      </c>
      <c r="G325" s="104" t="str">
        <f>'Ranking de URL'!I328</f>
        <v/>
      </c>
      <c r="H325" s="89" t="str">
        <f>IFERROR(__xludf.DUMMYFUNCTION("IFERROR(CONCATENATE(""VALIDAÇÃO"", "" - "",D325,""/"",E325, "" | "", "" Art."",C325,"" | "",(REGEXEXTRACT(G325, ""/([^/]+)\/?$"") ),"" ""))"),"")</f>
        <v/>
      </c>
      <c r="I325" s="89" t="str">
        <f>IFERROR(__xludf.DUMMYFUNCTION("IFERROR(CONCATENATE("" Art."",C325,"" | "",(REGEXEXTRACT(G325, ""/([^/]+)\/?$"") ),"" ""))"),"")</f>
        <v/>
      </c>
      <c r="J325" s="69"/>
    </row>
    <row r="326" ht="15.75" customHeight="1">
      <c r="A326" s="69"/>
      <c r="B326" s="96"/>
      <c r="C326" s="96"/>
      <c r="D326" s="96"/>
      <c r="E326" s="96"/>
      <c r="F326" s="97" t="s">
        <v>36</v>
      </c>
      <c r="G326" s="105" t="str">
        <f>'Ranking de URL'!I329</f>
        <v/>
      </c>
      <c r="H326" s="96"/>
      <c r="I326" s="96"/>
      <c r="J326" s="69"/>
    </row>
    <row r="327" ht="15.75" customHeight="1">
      <c r="A327" s="69"/>
      <c r="B327" s="86" t="s">
        <v>215</v>
      </c>
      <c r="C327" s="86" t="str">
        <f>'Ranking de URL'!D330</f>
        <v/>
      </c>
      <c r="D327" s="86" t="str">
        <f>'Ranking de URL'!E330</f>
        <v/>
      </c>
      <c r="E327" s="86" t="str">
        <f>'Ranking de URL'!F330</f>
        <v/>
      </c>
      <c r="F327" s="87" t="s">
        <v>47</v>
      </c>
      <c r="G327" s="104" t="str">
        <f>'Ranking de URL'!I330</f>
        <v/>
      </c>
      <c r="H327" s="89" t="str">
        <f>IFERROR(__xludf.DUMMYFUNCTION("IFERROR(CONCATENATE(""VALIDAÇÃO"", "" - "",D327,""/"",E327, "" | "", "" Art."",C327,"" | "",(REGEXEXTRACT(G327, ""/([^/]+)\/?$"") ),"" ""))"),"")</f>
        <v/>
      </c>
      <c r="I327" s="89" t="str">
        <f>IFERROR(__xludf.DUMMYFUNCTION("IFERROR(CONCATENATE("" Art."",C327,"" | "",(REGEXEXTRACT(G327, ""/([^/]+)\/?$"") ),"" ""))"),"")</f>
        <v/>
      </c>
      <c r="J327" s="69"/>
    </row>
    <row r="328" ht="15.75" customHeight="1">
      <c r="A328" s="69"/>
      <c r="B328" s="96"/>
      <c r="C328" s="96"/>
      <c r="D328" s="96"/>
      <c r="E328" s="96"/>
      <c r="F328" s="97" t="s">
        <v>36</v>
      </c>
      <c r="G328" s="105" t="str">
        <f>'Ranking de URL'!I331</f>
        <v/>
      </c>
      <c r="H328" s="96"/>
      <c r="I328" s="96"/>
      <c r="J328" s="69"/>
    </row>
    <row r="329" ht="15.75" customHeight="1">
      <c r="A329" s="69"/>
      <c r="B329" s="86" t="s">
        <v>216</v>
      </c>
      <c r="C329" s="86" t="str">
        <f>'Ranking de URL'!D332</f>
        <v/>
      </c>
      <c r="D329" s="86" t="str">
        <f>'Ranking de URL'!E332</f>
        <v/>
      </c>
      <c r="E329" s="86" t="str">
        <f>'Ranking de URL'!F332</f>
        <v/>
      </c>
      <c r="F329" s="87" t="s">
        <v>47</v>
      </c>
      <c r="G329" s="104" t="str">
        <f>'Ranking de URL'!I332</f>
        <v/>
      </c>
      <c r="H329" s="89" t="str">
        <f>IFERROR(__xludf.DUMMYFUNCTION("IFERROR(CONCATENATE(""VALIDAÇÃO"", "" - "",D329,""/"",E329, "" | "", "" Art."",C329,"" | "",(REGEXEXTRACT(G329, ""/([^/]+)\/?$"") ),"" ""))"),"")</f>
        <v/>
      </c>
      <c r="I329" s="89" t="str">
        <f>IFERROR(__xludf.DUMMYFUNCTION("IFERROR(CONCATENATE("" Art."",C329,"" | "",(REGEXEXTRACT(G329, ""/([^/]+)\/?$"") ),"" ""))"),"")</f>
        <v/>
      </c>
      <c r="J329" s="69"/>
    </row>
    <row r="330" ht="15.75" customHeight="1">
      <c r="A330" s="69"/>
      <c r="B330" s="96"/>
      <c r="C330" s="96"/>
      <c r="D330" s="96"/>
      <c r="E330" s="96"/>
      <c r="F330" s="97" t="s">
        <v>36</v>
      </c>
      <c r="G330" s="105" t="str">
        <f>'Ranking de URL'!I333</f>
        <v/>
      </c>
      <c r="H330" s="96"/>
      <c r="I330" s="96"/>
      <c r="J330" s="69"/>
    </row>
    <row r="331" ht="15.75" customHeight="1">
      <c r="A331" s="69"/>
      <c r="B331" s="86" t="s">
        <v>217</v>
      </c>
      <c r="C331" s="86" t="str">
        <f>'Ranking de URL'!D334</f>
        <v/>
      </c>
      <c r="D331" s="86" t="str">
        <f>'Ranking de URL'!E334</f>
        <v/>
      </c>
      <c r="E331" s="86" t="str">
        <f>'Ranking de URL'!F334</f>
        <v/>
      </c>
      <c r="F331" s="87" t="s">
        <v>47</v>
      </c>
      <c r="G331" s="104" t="str">
        <f>'Ranking de URL'!I334</f>
        <v/>
      </c>
      <c r="H331" s="89" t="str">
        <f>IFERROR(__xludf.DUMMYFUNCTION("IFERROR(CONCATENATE(""VALIDAÇÃO"", "" - "",D331,""/"",E331, "" | "", "" Art."",C331,"" | "",(REGEXEXTRACT(G331, ""/([^/]+)\/?$"") ),"" ""))"),"")</f>
        <v/>
      </c>
      <c r="I331" s="89" t="str">
        <f>IFERROR(__xludf.DUMMYFUNCTION("IFERROR(CONCATENATE("" Art."",C331,"" | "",(REGEXEXTRACT(G331, ""/([^/]+)\/?$"") ),"" ""))"),"")</f>
        <v/>
      </c>
      <c r="J331" s="69"/>
    </row>
    <row r="332" ht="15.75" customHeight="1">
      <c r="A332" s="69"/>
      <c r="B332" s="96"/>
      <c r="C332" s="96"/>
      <c r="D332" s="96"/>
      <c r="E332" s="96"/>
      <c r="F332" s="97" t="s">
        <v>36</v>
      </c>
      <c r="G332" s="105" t="str">
        <f>'Ranking de URL'!I335</f>
        <v/>
      </c>
      <c r="H332" s="96"/>
      <c r="I332" s="96"/>
      <c r="J332" s="69"/>
    </row>
    <row r="333" ht="15.75" customHeight="1">
      <c r="A333" s="69"/>
      <c r="B333" s="86" t="s">
        <v>218</v>
      </c>
      <c r="C333" s="86" t="str">
        <f>'Ranking de URL'!D336</f>
        <v/>
      </c>
      <c r="D333" s="86" t="str">
        <f>'Ranking de URL'!E336</f>
        <v/>
      </c>
      <c r="E333" s="86" t="str">
        <f>'Ranking de URL'!F336</f>
        <v/>
      </c>
      <c r="F333" s="87" t="s">
        <v>47</v>
      </c>
      <c r="G333" s="104" t="str">
        <f>'Ranking de URL'!I336</f>
        <v/>
      </c>
      <c r="H333" s="89" t="str">
        <f>IFERROR(__xludf.DUMMYFUNCTION("IFERROR(CONCATENATE(""VALIDAÇÃO"", "" - "",D333,""/"",E333, "" | "", "" Art."",C333,"" | "",(REGEXEXTRACT(G333, ""/([^/]+)\/?$"") ),"" ""))"),"")</f>
        <v/>
      </c>
      <c r="I333" s="89" t="str">
        <f>IFERROR(__xludf.DUMMYFUNCTION("IFERROR(CONCATENATE("" Art."",C333,"" | "",(REGEXEXTRACT(G333, ""/([^/]+)\/?$"") ),"" ""))"),"")</f>
        <v/>
      </c>
      <c r="J333" s="69"/>
    </row>
    <row r="334" ht="15.75" customHeight="1">
      <c r="A334" s="69"/>
      <c r="B334" s="96"/>
      <c r="C334" s="96"/>
      <c r="D334" s="96"/>
      <c r="E334" s="96"/>
      <c r="F334" s="97" t="s">
        <v>36</v>
      </c>
      <c r="G334" s="105" t="str">
        <f>'Ranking de URL'!I337</f>
        <v/>
      </c>
      <c r="H334" s="96"/>
      <c r="I334" s="96"/>
      <c r="J334" s="69"/>
    </row>
    <row r="335" ht="15.75" customHeight="1">
      <c r="A335" s="69"/>
      <c r="B335" s="86" t="s">
        <v>219</v>
      </c>
      <c r="C335" s="86" t="str">
        <f>'Ranking de URL'!D338</f>
        <v/>
      </c>
      <c r="D335" s="86" t="str">
        <f>'Ranking de URL'!E338</f>
        <v/>
      </c>
      <c r="E335" s="86" t="str">
        <f>'Ranking de URL'!F338</f>
        <v/>
      </c>
      <c r="F335" s="87" t="s">
        <v>47</v>
      </c>
      <c r="G335" s="104" t="str">
        <f>'Ranking de URL'!I338</f>
        <v/>
      </c>
      <c r="H335" s="89" t="str">
        <f>IFERROR(__xludf.DUMMYFUNCTION("IFERROR(CONCATENATE(""VALIDAÇÃO"", "" - "",D335,""/"",E335, "" | "", "" Art."",C335,"" | "",(REGEXEXTRACT(G335, ""/([^/]+)\/?$"") ),"" ""))"),"")</f>
        <v/>
      </c>
      <c r="I335" s="89" t="str">
        <f>IFERROR(__xludf.DUMMYFUNCTION("IFERROR(CONCATENATE("" Art."",C335,"" | "",(REGEXEXTRACT(G335, ""/([^/]+)\/?$"") ),"" ""))"),"")</f>
        <v/>
      </c>
      <c r="J335" s="69"/>
    </row>
    <row r="336" ht="15.75" customHeight="1">
      <c r="A336" s="69"/>
      <c r="B336" s="96"/>
      <c r="C336" s="96"/>
      <c r="D336" s="96"/>
      <c r="E336" s="96"/>
      <c r="F336" s="97" t="s">
        <v>36</v>
      </c>
      <c r="G336" s="105" t="str">
        <f>'Ranking de URL'!I339</f>
        <v/>
      </c>
      <c r="H336" s="96"/>
      <c r="I336" s="96"/>
      <c r="J336" s="69"/>
    </row>
    <row r="337" ht="15.75" customHeight="1">
      <c r="A337" s="69"/>
      <c r="B337" s="104"/>
      <c r="C337" s="104"/>
      <c r="D337" s="104"/>
      <c r="E337" s="104"/>
      <c r="F337" s="87"/>
      <c r="G337" s="104"/>
      <c r="H337" s="112"/>
      <c r="I337" s="113"/>
      <c r="J337" s="69"/>
    </row>
    <row r="338" ht="15.75" customHeight="1">
      <c r="A338" s="69"/>
      <c r="B338" s="104"/>
      <c r="C338" s="104"/>
      <c r="D338" s="104"/>
      <c r="E338" s="104"/>
      <c r="F338" s="87"/>
      <c r="G338" s="104"/>
      <c r="H338" s="112"/>
      <c r="I338" s="113"/>
      <c r="J338" s="69"/>
    </row>
    <row r="339" ht="15.75" customHeight="1">
      <c r="A339" s="69"/>
      <c r="B339" s="104"/>
      <c r="C339" s="104"/>
      <c r="D339" s="104"/>
      <c r="E339" s="104"/>
      <c r="F339" s="87"/>
      <c r="G339" s="104"/>
      <c r="H339" s="112"/>
      <c r="I339" s="113"/>
      <c r="J339" s="69"/>
    </row>
    <row r="340" ht="15.75" customHeight="1">
      <c r="A340" s="69"/>
      <c r="B340" s="104"/>
      <c r="C340" s="104"/>
      <c r="D340" s="104"/>
      <c r="E340" s="104"/>
      <c r="F340" s="87"/>
      <c r="G340" s="104"/>
      <c r="H340" s="112"/>
      <c r="I340" s="113"/>
      <c r="J340" s="69"/>
    </row>
    <row r="341" ht="15.75" customHeight="1">
      <c r="A341" s="69"/>
      <c r="B341" s="104"/>
      <c r="C341" s="104"/>
      <c r="D341" s="104"/>
      <c r="E341" s="104"/>
      <c r="F341" s="87"/>
      <c r="G341" s="104"/>
      <c r="H341" s="112"/>
      <c r="I341" s="113"/>
      <c r="J341" s="69"/>
    </row>
    <row r="342" ht="15.75" customHeight="1">
      <c r="A342" s="69"/>
      <c r="B342" s="104"/>
      <c r="C342" s="104"/>
      <c r="D342" s="104"/>
      <c r="E342" s="104"/>
      <c r="F342" s="87"/>
      <c r="G342" s="104"/>
      <c r="H342" s="112"/>
      <c r="I342" s="113"/>
      <c r="J342" s="69"/>
    </row>
    <row r="343" ht="15.75" customHeight="1">
      <c r="A343" s="69"/>
      <c r="B343" s="104"/>
      <c r="C343" s="104"/>
      <c r="D343" s="104"/>
      <c r="E343" s="104"/>
      <c r="F343" s="87"/>
      <c r="G343" s="104"/>
      <c r="H343" s="112"/>
      <c r="I343" s="113"/>
      <c r="J343" s="69"/>
    </row>
    <row r="344" ht="15.75" customHeight="1">
      <c r="A344" s="69"/>
      <c r="B344" s="104"/>
      <c r="C344" s="104"/>
      <c r="D344" s="104"/>
      <c r="E344" s="104"/>
      <c r="F344" s="87"/>
      <c r="G344" s="104"/>
      <c r="H344" s="112"/>
      <c r="I344" s="113"/>
      <c r="J344" s="69"/>
    </row>
    <row r="345" ht="15.75" customHeight="1">
      <c r="A345" s="69"/>
      <c r="B345" s="104"/>
      <c r="C345" s="104"/>
      <c r="D345" s="104"/>
      <c r="E345" s="104"/>
      <c r="F345" s="87"/>
      <c r="G345" s="104"/>
      <c r="H345" s="112"/>
      <c r="I345" s="113"/>
      <c r="J345" s="69"/>
    </row>
    <row r="346" ht="15.75" customHeight="1">
      <c r="A346" s="69"/>
      <c r="B346" s="104"/>
      <c r="C346" s="104"/>
      <c r="D346" s="104"/>
      <c r="E346" s="104"/>
      <c r="F346" s="87"/>
      <c r="G346" s="104"/>
      <c r="H346" s="112"/>
      <c r="I346" s="113"/>
      <c r="J346" s="69"/>
    </row>
    <row r="347" ht="15.75" customHeight="1">
      <c r="A347" s="69"/>
      <c r="B347" s="104"/>
      <c r="C347" s="104"/>
      <c r="D347" s="104"/>
      <c r="E347" s="104"/>
      <c r="F347" s="87"/>
      <c r="G347" s="104"/>
      <c r="H347" s="112"/>
      <c r="I347" s="113"/>
      <c r="J347" s="69"/>
    </row>
    <row r="348" ht="15.75" customHeight="1">
      <c r="A348" s="69"/>
      <c r="B348" s="104"/>
      <c r="C348" s="104"/>
      <c r="D348" s="104"/>
      <c r="E348" s="104"/>
      <c r="F348" s="87"/>
      <c r="G348" s="104"/>
      <c r="H348" s="112"/>
      <c r="I348" s="113"/>
      <c r="J348" s="69"/>
    </row>
    <row r="349" ht="15.75" customHeight="1">
      <c r="A349" s="69"/>
      <c r="B349" s="104"/>
      <c r="C349" s="104"/>
      <c r="D349" s="104"/>
      <c r="E349" s="104"/>
      <c r="F349" s="87"/>
      <c r="G349" s="104"/>
      <c r="H349" s="112"/>
      <c r="I349" s="113"/>
      <c r="J349" s="69"/>
    </row>
    <row r="350" ht="15.75" customHeight="1">
      <c r="A350" s="69"/>
      <c r="B350" s="104"/>
      <c r="C350" s="104"/>
      <c r="D350" s="104"/>
      <c r="E350" s="104"/>
      <c r="F350" s="87"/>
      <c r="G350" s="104"/>
      <c r="H350" s="112"/>
      <c r="I350" s="113"/>
      <c r="J350" s="69"/>
    </row>
    <row r="351" ht="15.75" customHeight="1">
      <c r="A351" s="69"/>
      <c r="B351" s="104"/>
      <c r="C351" s="104"/>
      <c r="D351" s="104"/>
      <c r="E351" s="104"/>
      <c r="F351" s="87"/>
      <c r="G351" s="104"/>
      <c r="H351" s="112"/>
      <c r="I351" s="113"/>
      <c r="J351" s="69"/>
    </row>
    <row r="352" ht="15.75" customHeight="1">
      <c r="A352" s="69"/>
      <c r="B352" s="104"/>
      <c r="C352" s="104"/>
      <c r="D352" s="104"/>
      <c r="E352" s="104"/>
      <c r="F352" s="87"/>
      <c r="G352" s="104"/>
      <c r="H352" s="112"/>
      <c r="I352" s="113"/>
      <c r="J352" s="69"/>
    </row>
    <row r="353" ht="15.75" customHeight="1">
      <c r="A353" s="69"/>
      <c r="B353" s="104"/>
      <c r="C353" s="104"/>
      <c r="D353" s="104"/>
      <c r="E353" s="104"/>
      <c r="F353" s="87"/>
      <c r="G353" s="104"/>
      <c r="H353" s="112"/>
      <c r="I353" s="113"/>
      <c r="J353" s="69"/>
    </row>
    <row r="354" ht="15.75" customHeight="1">
      <c r="A354" s="69"/>
      <c r="B354" s="104"/>
      <c r="C354" s="104"/>
      <c r="D354" s="104"/>
      <c r="E354" s="104"/>
      <c r="F354" s="87"/>
      <c r="G354" s="104"/>
      <c r="H354" s="112"/>
      <c r="I354" s="113"/>
      <c r="J354" s="69"/>
    </row>
    <row r="355" ht="15.75" customHeight="1">
      <c r="A355" s="69"/>
      <c r="B355" s="104"/>
      <c r="C355" s="104"/>
      <c r="D355" s="104"/>
      <c r="E355" s="104"/>
      <c r="F355" s="87"/>
      <c r="G355" s="104"/>
      <c r="H355" s="112"/>
      <c r="I355" s="113"/>
      <c r="J355" s="69"/>
    </row>
    <row r="356" ht="15.75" customHeight="1">
      <c r="A356" s="69"/>
      <c r="B356" s="104"/>
      <c r="C356" s="104"/>
      <c r="D356" s="104"/>
      <c r="E356" s="104"/>
      <c r="F356" s="87"/>
      <c r="G356" s="104"/>
      <c r="H356" s="112"/>
      <c r="I356" s="113"/>
      <c r="J356" s="69"/>
    </row>
    <row r="357" ht="15.75" customHeight="1">
      <c r="A357" s="69"/>
      <c r="B357" s="104"/>
      <c r="C357" s="104"/>
      <c r="D357" s="104"/>
      <c r="E357" s="104"/>
      <c r="F357" s="87"/>
      <c r="G357" s="104"/>
      <c r="H357" s="112"/>
      <c r="I357" s="113"/>
      <c r="J357" s="69"/>
    </row>
    <row r="358" ht="15.75" customHeight="1">
      <c r="A358" s="69"/>
      <c r="B358" s="104"/>
      <c r="C358" s="104"/>
      <c r="D358" s="104"/>
      <c r="E358" s="104"/>
      <c r="F358" s="87"/>
      <c r="G358" s="104"/>
      <c r="H358" s="112"/>
      <c r="I358" s="113"/>
      <c r="J358" s="69"/>
    </row>
    <row r="359" ht="15.75" customHeight="1">
      <c r="A359" s="69"/>
      <c r="B359" s="104"/>
      <c r="C359" s="104"/>
      <c r="D359" s="104"/>
      <c r="E359" s="104"/>
      <c r="F359" s="87"/>
      <c r="G359" s="104"/>
      <c r="H359" s="112"/>
      <c r="I359" s="113"/>
      <c r="J359" s="69"/>
    </row>
    <row r="360" ht="15.75" customHeight="1">
      <c r="A360" s="69"/>
      <c r="B360" s="104"/>
      <c r="C360" s="104"/>
      <c r="D360" s="104"/>
      <c r="E360" s="104"/>
      <c r="F360" s="87"/>
      <c r="G360" s="104"/>
      <c r="H360" s="112"/>
      <c r="I360" s="113"/>
      <c r="J360" s="69"/>
    </row>
    <row r="361" ht="15.75" customHeight="1">
      <c r="A361" s="69"/>
      <c r="B361" s="104"/>
      <c r="C361" s="104"/>
      <c r="D361" s="104"/>
      <c r="E361" s="104"/>
      <c r="F361" s="87"/>
      <c r="G361" s="104"/>
      <c r="H361" s="112"/>
      <c r="I361" s="113"/>
      <c r="J361" s="69"/>
    </row>
    <row r="362" ht="15.75" customHeight="1">
      <c r="A362" s="69"/>
      <c r="B362" s="104"/>
      <c r="C362" s="104"/>
      <c r="D362" s="104"/>
      <c r="E362" s="104"/>
      <c r="F362" s="87"/>
      <c r="G362" s="104"/>
      <c r="H362" s="112"/>
      <c r="I362" s="113"/>
      <c r="J362" s="69"/>
    </row>
    <row r="363" ht="15.75" customHeight="1">
      <c r="A363" s="69"/>
      <c r="B363" s="104"/>
      <c r="C363" s="104"/>
      <c r="D363" s="104"/>
      <c r="E363" s="104"/>
      <c r="F363" s="87"/>
      <c r="G363" s="104"/>
      <c r="H363" s="112"/>
      <c r="I363" s="113"/>
      <c r="J363" s="69"/>
    </row>
    <row r="364" ht="15.75" customHeight="1">
      <c r="A364" s="69"/>
      <c r="B364" s="104"/>
      <c r="C364" s="104"/>
      <c r="D364" s="104"/>
      <c r="E364" s="104"/>
      <c r="F364" s="87"/>
      <c r="G364" s="104"/>
      <c r="H364" s="112"/>
      <c r="I364" s="113"/>
      <c r="J364" s="69"/>
    </row>
    <row r="365" ht="15.75" customHeight="1">
      <c r="A365" s="69"/>
      <c r="B365" s="104"/>
      <c r="C365" s="104"/>
      <c r="D365" s="104"/>
      <c r="E365" s="104"/>
      <c r="F365" s="87"/>
      <c r="G365" s="104"/>
      <c r="H365" s="112"/>
      <c r="I365" s="113"/>
      <c r="J365" s="69"/>
    </row>
    <row r="366" ht="15.75" customHeight="1">
      <c r="A366" s="69"/>
      <c r="B366" s="104"/>
      <c r="C366" s="104"/>
      <c r="D366" s="104"/>
      <c r="E366" s="104"/>
      <c r="F366" s="87"/>
      <c r="G366" s="104"/>
      <c r="H366" s="112"/>
      <c r="I366" s="113"/>
      <c r="J366" s="69"/>
    </row>
    <row r="367" ht="15.75" customHeight="1">
      <c r="A367" s="69"/>
      <c r="B367" s="104"/>
      <c r="C367" s="104"/>
      <c r="D367" s="104"/>
      <c r="E367" s="104"/>
      <c r="F367" s="87"/>
      <c r="G367" s="104"/>
      <c r="H367" s="112"/>
      <c r="I367" s="113"/>
      <c r="J367" s="69"/>
    </row>
    <row r="368" ht="15.75" customHeight="1">
      <c r="A368" s="69"/>
      <c r="B368" s="104"/>
      <c r="C368" s="104"/>
      <c r="D368" s="104"/>
      <c r="E368" s="104"/>
      <c r="F368" s="87"/>
      <c r="G368" s="104"/>
      <c r="H368" s="112"/>
      <c r="I368" s="113"/>
      <c r="J368" s="69"/>
    </row>
    <row r="369" ht="15.75" customHeight="1">
      <c r="A369" s="69"/>
      <c r="B369" s="104"/>
      <c r="C369" s="104"/>
      <c r="D369" s="104"/>
      <c r="E369" s="104"/>
      <c r="F369" s="87"/>
      <c r="G369" s="104"/>
      <c r="H369" s="112"/>
      <c r="I369" s="113"/>
      <c r="J369" s="69"/>
    </row>
    <row r="370" ht="15.75" customHeight="1">
      <c r="A370" s="69"/>
      <c r="B370" s="104"/>
      <c r="C370" s="104"/>
      <c r="D370" s="104"/>
      <c r="E370" s="104"/>
      <c r="F370" s="87"/>
      <c r="G370" s="104"/>
      <c r="H370" s="112"/>
      <c r="I370" s="113"/>
      <c r="J370" s="69"/>
    </row>
    <row r="371" ht="15.75" customHeight="1">
      <c r="A371" s="69"/>
      <c r="B371" s="104"/>
      <c r="C371" s="104"/>
      <c r="D371" s="104"/>
      <c r="E371" s="104"/>
      <c r="F371" s="87"/>
      <c r="G371" s="104"/>
      <c r="H371" s="112"/>
      <c r="I371" s="113"/>
      <c r="J371" s="69"/>
    </row>
    <row r="372" ht="15.75" customHeight="1">
      <c r="A372" s="69"/>
      <c r="B372" s="104"/>
      <c r="C372" s="104"/>
      <c r="D372" s="104"/>
      <c r="E372" s="104"/>
      <c r="F372" s="87"/>
      <c r="G372" s="104"/>
      <c r="H372" s="112"/>
      <c r="I372" s="113"/>
      <c r="J372" s="69"/>
    </row>
    <row r="373" ht="15.75" customHeight="1">
      <c r="A373" s="69"/>
      <c r="B373" s="104"/>
      <c r="C373" s="104"/>
      <c r="D373" s="104"/>
      <c r="E373" s="104"/>
      <c r="F373" s="87"/>
      <c r="G373" s="104"/>
      <c r="H373" s="112"/>
      <c r="I373" s="113"/>
      <c r="J373" s="69"/>
    </row>
    <row r="374" ht="15.75" customHeight="1">
      <c r="A374" s="69"/>
      <c r="B374" s="104"/>
      <c r="C374" s="104"/>
      <c r="D374" s="104"/>
      <c r="E374" s="104"/>
      <c r="F374" s="87"/>
      <c r="G374" s="104"/>
      <c r="H374" s="112"/>
      <c r="I374" s="113"/>
      <c r="J374" s="69"/>
    </row>
    <row r="375" ht="15.75" customHeight="1">
      <c r="A375" s="69"/>
      <c r="B375" s="104"/>
      <c r="C375" s="104"/>
      <c r="D375" s="104"/>
      <c r="E375" s="104"/>
      <c r="F375" s="87"/>
      <c r="G375" s="104"/>
      <c r="H375" s="112"/>
      <c r="I375" s="113"/>
      <c r="J375" s="69"/>
    </row>
    <row r="376" ht="15.75" customHeight="1">
      <c r="A376" s="69"/>
      <c r="B376" s="104"/>
      <c r="C376" s="104"/>
      <c r="D376" s="104"/>
      <c r="E376" s="104"/>
      <c r="F376" s="87"/>
      <c r="G376" s="104"/>
      <c r="H376" s="112"/>
      <c r="I376" s="113"/>
      <c r="J376" s="69"/>
    </row>
    <row r="377" ht="15.75" customHeight="1">
      <c r="A377" s="69"/>
      <c r="B377" s="104"/>
      <c r="C377" s="104"/>
      <c r="D377" s="104"/>
      <c r="E377" s="104"/>
      <c r="F377" s="87"/>
      <c r="G377" s="104"/>
      <c r="H377" s="112"/>
      <c r="I377" s="113"/>
      <c r="J377" s="69"/>
    </row>
    <row r="378" ht="15.75" customHeight="1">
      <c r="A378" s="69"/>
      <c r="B378" s="104"/>
      <c r="C378" s="104"/>
      <c r="D378" s="104"/>
      <c r="E378" s="104"/>
      <c r="F378" s="87"/>
      <c r="G378" s="104"/>
      <c r="H378" s="112"/>
      <c r="I378" s="113"/>
      <c r="J378" s="69"/>
    </row>
    <row r="379" ht="15.75" customHeight="1">
      <c r="A379" s="69"/>
      <c r="B379" s="104"/>
      <c r="C379" s="104"/>
      <c r="D379" s="104"/>
      <c r="E379" s="104"/>
      <c r="F379" s="87"/>
      <c r="G379" s="104"/>
      <c r="H379" s="112"/>
      <c r="I379" s="113"/>
      <c r="J379" s="69"/>
    </row>
    <row r="380" ht="15.75" customHeight="1">
      <c r="A380" s="69"/>
      <c r="B380" s="104"/>
      <c r="C380" s="104"/>
      <c r="D380" s="104"/>
      <c r="E380" s="104"/>
      <c r="F380" s="87"/>
      <c r="G380" s="104"/>
      <c r="H380" s="112"/>
      <c r="I380" s="113"/>
      <c r="J380" s="69"/>
    </row>
    <row r="381" ht="15.75" customHeight="1">
      <c r="A381" s="69"/>
      <c r="B381" s="104"/>
      <c r="C381" s="104"/>
      <c r="D381" s="104"/>
      <c r="E381" s="104"/>
      <c r="F381" s="87"/>
      <c r="G381" s="104"/>
      <c r="H381" s="112"/>
      <c r="I381" s="113"/>
      <c r="J381" s="69"/>
    </row>
    <row r="382" ht="15.75" customHeight="1">
      <c r="A382" s="69"/>
      <c r="B382" s="104"/>
      <c r="C382" s="104"/>
      <c r="D382" s="104"/>
      <c r="E382" s="104"/>
      <c r="F382" s="87"/>
      <c r="G382" s="104"/>
      <c r="H382" s="112"/>
      <c r="I382" s="113"/>
      <c r="J382" s="69"/>
    </row>
    <row r="383" ht="15.75" customHeight="1">
      <c r="A383" s="69"/>
      <c r="B383" s="104"/>
      <c r="C383" s="104"/>
      <c r="D383" s="104"/>
      <c r="E383" s="104"/>
      <c r="F383" s="87"/>
      <c r="G383" s="104"/>
      <c r="H383" s="112"/>
      <c r="I383" s="113"/>
      <c r="J383" s="69"/>
    </row>
    <row r="384" ht="15.75" customHeight="1">
      <c r="A384" s="69"/>
      <c r="B384" s="104"/>
      <c r="C384" s="104"/>
      <c r="D384" s="104"/>
      <c r="E384" s="104"/>
      <c r="F384" s="87"/>
      <c r="G384" s="104"/>
      <c r="H384" s="112"/>
      <c r="I384" s="113"/>
      <c r="J384" s="69"/>
    </row>
    <row r="385" ht="15.75" customHeight="1">
      <c r="A385" s="69"/>
      <c r="B385" s="104"/>
      <c r="C385" s="104"/>
      <c r="D385" s="104"/>
      <c r="E385" s="104"/>
      <c r="F385" s="87"/>
      <c r="G385" s="104"/>
      <c r="H385" s="112"/>
      <c r="I385" s="113"/>
      <c r="J385" s="69"/>
    </row>
    <row r="386" ht="15.75" customHeight="1">
      <c r="A386" s="69"/>
      <c r="B386" s="104"/>
      <c r="C386" s="104"/>
      <c r="D386" s="104"/>
      <c r="E386" s="104"/>
      <c r="F386" s="87"/>
      <c r="G386" s="104"/>
      <c r="H386" s="112"/>
      <c r="I386" s="113"/>
      <c r="J386" s="69"/>
    </row>
    <row r="387" ht="15.75" customHeight="1">
      <c r="A387" s="69"/>
      <c r="B387" s="104"/>
      <c r="C387" s="104"/>
      <c r="D387" s="104"/>
      <c r="E387" s="104"/>
      <c r="F387" s="87"/>
      <c r="G387" s="104"/>
      <c r="H387" s="112"/>
      <c r="I387" s="113"/>
      <c r="J387" s="69"/>
    </row>
    <row r="388" ht="15.75" customHeight="1">
      <c r="A388" s="69"/>
      <c r="B388" s="104"/>
      <c r="C388" s="104"/>
      <c r="D388" s="104"/>
      <c r="E388" s="104"/>
      <c r="F388" s="87"/>
      <c r="G388" s="104"/>
      <c r="H388" s="112"/>
      <c r="I388" s="113"/>
      <c r="J388" s="69"/>
    </row>
    <row r="389" ht="15.75" customHeight="1">
      <c r="A389" s="69"/>
      <c r="B389" s="104"/>
      <c r="C389" s="104"/>
      <c r="D389" s="104"/>
      <c r="E389" s="104"/>
      <c r="F389" s="87"/>
      <c r="G389" s="104"/>
      <c r="H389" s="112"/>
      <c r="I389" s="113"/>
      <c r="J389" s="69"/>
    </row>
    <row r="390" ht="15.75" customHeight="1">
      <c r="A390" s="69"/>
      <c r="B390" s="104"/>
      <c r="C390" s="104"/>
      <c r="D390" s="104"/>
      <c r="E390" s="104"/>
      <c r="F390" s="87"/>
      <c r="G390" s="104"/>
      <c r="H390" s="112"/>
      <c r="I390" s="113"/>
      <c r="J390" s="69"/>
    </row>
    <row r="391" ht="15.75" customHeight="1">
      <c r="A391" s="69"/>
      <c r="B391" s="104"/>
      <c r="C391" s="104"/>
      <c r="D391" s="104"/>
      <c r="E391" s="104"/>
      <c r="F391" s="87"/>
      <c r="G391" s="104"/>
      <c r="H391" s="112"/>
      <c r="I391" s="113"/>
      <c r="J391" s="69"/>
    </row>
    <row r="392" ht="15.75" customHeight="1">
      <c r="A392" s="69"/>
      <c r="B392" s="104"/>
      <c r="C392" s="104"/>
      <c r="D392" s="104"/>
      <c r="E392" s="104"/>
      <c r="F392" s="87"/>
      <c r="G392" s="104"/>
      <c r="H392" s="112"/>
      <c r="I392" s="113"/>
      <c r="J392" s="69"/>
    </row>
    <row r="393" ht="15.75" customHeight="1">
      <c r="A393" s="69"/>
      <c r="B393" s="104"/>
      <c r="C393" s="104"/>
      <c r="D393" s="104"/>
      <c r="E393" s="104"/>
      <c r="F393" s="87"/>
      <c r="G393" s="104"/>
      <c r="H393" s="112"/>
      <c r="I393" s="113"/>
      <c r="J393" s="69"/>
    </row>
    <row r="394" ht="15.75" customHeight="1">
      <c r="A394" s="69"/>
      <c r="B394" s="104"/>
      <c r="C394" s="104"/>
      <c r="D394" s="104"/>
      <c r="E394" s="104"/>
      <c r="F394" s="87"/>
      <c r="G394" s="104"/>
      <c r="H394" s="112"/>
      <c r="I394" s="113"/>
      <c r="J394" s="69"/>
    </row>
    <row r="395" ht="15.75" customHeight="1">
      <c r="A395" s="69"/>
      <c r="B395" s="104"/>
      <c r="C395" s="104"/>
      <c r="D395" s="104"/>
      <c r="E395" s="104"/>
      <c r="F395" s="87"/>
      <c r="G395" s="104"/>
      <c r="H395" s="112"/>
      <c r="I395" s="113"/>
      <c r="J395" s="69"/>
    </row>
    <row r="396" ht="15.75" customHeight="1">
      <c r="A396" s="69"/>
      <c r="B396" s="104"/>
      <c r="C396" s="104"/>
      <c r="D396" s="104"/>
      <c r="E396" s="104"/>
      <c r="F396" s="87"/>
      <c r="G396" s="104"/>
      <c r="H396" s="112"/>
      <c r="I396" s="113"/>
      <c r="J396" s="69"/>
    </row>
    <row r="397" ht="15.75" customHeight="1">
      <c r="A397" s="69"/>
      <c r="B397" s="104"/>
      <c r="C397" s="104"/>
      <c r="D397" s="104"/>
      <c r="E397" s="104"/>
      <c r="F397" s="87"/>
      <c r="G397" s="104"/>
      <c r="H397" s="112"/>
      <c r="I397" s="113"/>
      <c r="J397" s="69"/>
    </row>
    <row r="398" ht="15.75" customHeight="1">
      <c r="A398" s="69"/>
      <c r="B398" s="104"/>
      <c r="C398" s="104"/>
      <c r="D398" s="104"/>
      <c r="E398" s="104"/>
      <c r="F398" s="87"/>
      <c r="G398" s="104"/>
      <c r="H398" s="112"/>
      <c r="I398" s="113"/>
      <c r="J398" s="69"/>
    </row>
    <row r="399" ht="15.75" customHeight="1">
      <c r="A399" s="69"/>
      <c r="B399" s="104"/>
      <c r="C399" s="104"/>
      <c r="D399" s="104"/>
      <c r="E399" s="104"/>
      <c r="F399" s="87"/>
      <c r="G399" s="104"/>
      <c r="H399" s="112"/>
      <c r="I399" s="113"/>
      <c r="J399" s="69"/>
    </row>
    <row r="400" ht="15.75" customHeight="1">
      <c r="A400" s="69"/>
      <c r="B400" s="104"/>
      <c r="C400" s="104"/>
      <c r="D400" s="104"/>
      <c r="E400" s="104"/>
      <c r="F400" s="87"/>
      <c r="G400" s="104"/>
      <c r="H400" s="112"/>
      <c r="I400" s="113"/>
      <c r="J400" s="69"/>
    </row>
    <row r="401" ht="15.75" customHeight="1">
      <c r="A401" s="69"/>
      <c r="B401" s="104"/>
      <c r="C401" s="104"/>
      <c r="D401" s="104"/>
      <c r="E401" s="104"/>
      <c r="F401" s="87"/>
      <c r="G401" s="104"/>
      <c r="H401" s="112"/>
      <c r="I401" s="113"/>
      <c r="J401" s="69"/>
    </row>
    <row r="402" ht="15.75" customHeight="1">
      <c r="A402" s="69"/>
      <c r="B402" s="104"/>
      <c r="C402" s="104"/>
      <c r="D402" s="104"/>
      <c r="E402" s="104"/>
      <c r="F402" s="87"/>
      <c r="G402" s="104"/>
      <c r="H402" s="112"/>
      <c r="I402" s="113"/>
      <c r="J402" s="69"/>
    </row>
    <row r="403" ht="15.75" customHeight="1">
      <c r="A403" s="69"/>
      <c r="B403" s="104"/>
      <c r="C403" s="104"/>
      <c r="D403" s="104"/>
      <c r="E403" s="104"/>
      <c r="F403" s="87"/>
      <c r="G403" s="104"/>
      <c r="H403" s="112"/>
      <c r="I403" s="113"/>
      <c r="J403" s="69"/>
    </row>
    <row r="404" ht="15.75" customHeight="1">
      <c r="A404" s="69"/>
      <c r="B404" s="104"/>
      <c r="C404" s="104"/>
      <c r="D404" s="104"/>
      <c r="E404" s="104"/>
      <c r="F404" s="87"/>
      <c r="G404" s="104"/>
      <c r="H404" s="112"/>
      <c r="I404" s="113"/>
      <c r="J404" s="69"/>
    </row>
    <row r="405" ht="15.75" customHeight="1">
      <c r="A405" s="69"/>
      <c r="B405" s="104"/>
      <c r="C405" s="104"/>
      <c r="D405" s="104"/>
      <c r="E405" s="104"/>
      <c r="F405" s="87"/>
      <c r="G405" s="104"/>
      <c r="H405" s="112"/>
      <c r="I405" s="113"/>
      <c r="J405" s="69"/>
    </row>
    <row r="406" ht="15.75" customHeight="1">
      <c r="A406" s="69"/>
      <c r="B406" s="104"/>
      <c r="C406" s="104"/>
      <c r="D406" s="104"/>
      <c r="E406" s="104"/>
      <c r="F406" s="87"/>
      <c r="G406" s="104"/>
      <c r="H406" s="112"/>
      <c r="I406" s="113"/>
      <c r="J406" s="69"/>
    </row>
    <row r="407" ht="15.75" customHeight="1">
      <c r="A407" s="69"/>
      <c r="B407" s="104"/>
      <c r="C407" s="104"/>
      <c r="D407" s="104"/>
      <c r="E407" s="104"/>
      <c r="F407" s="87"/>
      <c r="G407" s="104"/>
      <c r="H407" s="112"/>
      <c r="I407" s="113"/>
      <c r="J407" s="69"/>
    </row>
    <row r="408" ht="15.75" customHeight="1">
      <c r="A408" s="69"/>
      <c r="B408" s="104"/>
      <c r="C408" s="104"/>
      <c r="D408" s="104"/>
      <c r="E408" s="104"/>
      <c r="F408" s="87"/>
      <c r="G408" s="104"/>
      <c r="H408" s="112"/>
      <c r="I408" s="113"/>
      <c r="J408" s="69"/>
    </row>
    <row r="409" ht="15.75" customHeight="1">
      <c r="A409" s="69"/>
      <c r="B409" s="104"/>
      <c r="C409" s="104"/>
      <c r="D409" s="104"/>
      <c r="E409" s="104"/>
      <c r="F409" s="87"/>
      <c r="G409" s="104"/>
      <c r="H409" s="112"/>
      <c r="I409" s="113"/>
      <c r="J409" s="69"/>
    </row>
    <row r="410" ht="15.75" customHeight="1">
      <c r="A410" s="69"/>
      <c r="B410" s="104"/>
      <c r="C410" s="104"/>
      <c r="D410" s="104"/>
      <c r="E410" s="104"/>
      <c r="F410" s="87"/>
      <c r="G410" s="104"/>
      <c r="H410" s="112"/>
      <c r="I410" s="113"/>
      <c r="J410" s="69"/>
    </row>
    <row r="411" ht="15.75" customHeight="1">
      <c r="A411" s="69"/>
      <c r="B411" s="104"/>
      <c r="C411" s="104"/>
      <c r="D411" s="104"/>
      <c r="E411" s="104"/>
      <c r="F411" s="87"/>
      <c r="G411" s="104"/>
      <c r="H411" s="112"/>
      <c r="I411" s="113"/>
      <c r="J411" s="69"/>
    </row>
    <row r="412" ht="15.75" customHeight="1">
      <c r="A412" s="69"/>
      <c r="B412" s="104"/>
      <c r="C412" s="104"/>
      <c r="D412" s="104"/>
      <c r="E412" s="104"/>
      <c r="F412" s="87"/>
      <c r="G412" s="104"/>
      <c r="H412" s="112"/>
      <c r="I412" s="113"/>
      <c r="J412" s="69"/>
    </row>
    <row r="413" ht="15.75" customHeight="1">
      <c r="A413" s="69"/>
      <c r="B413" s="104"/>
      <c r="C413" s="104"/>
      <c r="D413" s="104"/>
      <c r="E413" s="104"/>
      <c r="F413" s="87"/>
      <c r="G413" s="104"/>
      <c r="H413" s="112"/>
      <c r="I413" s="113"/>
      <c r="J413" s="69"/>
    </row>
    <row r="414" ht="15.75" customHeight="1">
      <c r="A414" s="69"/>
      <c r="B414" s="104"/>
      <c r="C414" s="104"/>
      <c r="D414" s="104"/>
      <c r="E414" s="104"/>
      <c r="F414" s="87"/>
      <c r="G414" s="104"/>
      <c r="H414" s="112"/>
      <c r="I414" s="113"/>
      <c r="J414" s="69"/>
    </row>
    <row r="415" ht="15.75" customHeight="1">
      <c r="A415" s="69"/>
      <c r="B415" s="104"/>
      <c r="C415" s="104"/>
      <c r="D415" s="104"/>
      <c r="E415" s="104"/>
      <c r="F415" s="87"/>
      <c r="G415" s="104"/>
      <c r="H415" s="112"/>
      <c r="I415" s="113"/>
      <c r="J415" s="69"/>
    </row>
    <row r="416" ht="15.75" customHeight="1">
      <c r="A416" s="69"/>
      <c r="B416" s="104"/>
      <c r="C416" s="104"/>
      <c r="D416" s="104"/>
      <c r="E416" s="104"/>
      <c r="F416" s="87"/>
      <c r="G416" s="104"/>
      <c r="H416" s="112"/>
      <c r="I416" s="113"/>
      <c r="J416" s="69"/>
    </row>
    <row r="417" ht="15.75" customHeight="1">
      <c r="A417" s="69"/>
      <c r="B417" s="104"/>
      <c r="C417" s="104"/>
      <c r="D417" s="104"/>
      <c r="E417" s="104"/>
      <c r="F417" s="87"/>
      <c r="G417" s="104"/>
      <c r="H417" s="112"/>
      <c r="I417" s="113"/>
      <c r="J417" s="69"/>
    </row>
    <row r="418" ht="15.75" customHeight="1">
      <c r="A418" s="69"/>
      <c r="B418" s="104"/>
      <c r="C418" s="104"/>
      <c r="D418" s="104"/>
      <c r="E418" s="104"/>
      <c r="F418" s="87"/>
      <c r="G418" s="104"/>
      <c r="H418" s="112"/>
      <c r="I418" s="113"/>
      <c r="J418" s="69"/>
    </row>
    <row r="419" ht="15.75" customHeight="1">
      <c r="A419" s="69"/>
      <c r="B419" s="104"/>
      <c r="C419" s="104"/>
      <c r="D419" s="104"/>
      <c r="E419" s="104"/>
      <c r="F419" s="87"/>
      <c r="G419" s="104"/>
      <c r="H419" s="112"/>
      <c r="I419" s="113"/>
      <c r="J419" s="69"/>
    </row>
    <row r="420" ht="15.75" customHeight="1">
      <c r="A420" s="69"/>
      <c r="B420" s="104"/>
      <c r="C420" s="104"/>
      <c r="D420" s="104"/>
      <c r="E420" s="104"/>
      <c r="F420" s="87"/>
      <c r="G420" s="104"/>
      <c r="H420" s="112"/>
      <c r="I420" s="113"/>
      <c r="J420" s="69"/>
    </row>
    <row r="421" ht="15.75" customHeight="1">
      <c r="A421" s="69"/>
      <c r="B421" s="104"/>
      <c r="C421" s="104"/>
      <c r="D421" s="104"/>
      <c r="E421" s="104"/>
      <c r="F421" s="87"/>
      <c r="G421" s="104"/>
      <c r="H421" s="112"/>
      <c r="I421" s="113"/>
      <c r="J421" s="69"/>
    </row>
    <row r="422" ht="15.75" customHeight="1">
      <c r="A422" s="69"/>
      <c r="B422" s="104"/>
      <c r="C422" s="104"/>
      <c r="D422" s="104"/>
      <c r="E422" s="104"/>
      <c r="F422" s="87"/>
      <c r="G422" s="104"/>
      <c r="H422" s="112"/>
      <c r="I422" s="113"/>
      <c r="J422" s="69"/>
    </row>
    <row r="423" ht="15.75" customHeight="1">
      <c r="A423" s="69"/>
      <c r="B423" s="104"/>
      <c r="C423" s="104"/>
      <c r="D423" s="104"/>
      <c r="E423" s="104"/>
      <c r="F423" s="87"/>
      <c r="G423" s="104"/>
      <c r="H423" s="112"/>
      <c r="I423" s="113"/>
      <c r="J423" s="69"/>
    </row>
    <row r="424" ht="15.75" customHeight="1">
      <c r="A424" s="69"/>
      <c r="B424" s="104"/>
      <c r="C424" s="104"/>
      <c r="D424" s="104"/>
      <c r="E424" s="104"/>
      <c r="F424" s="87"/>
      <c r="G424" s="104"/>
      <c r="H424" s="112"/>
      <c r="I424" s="113"/>
      <c r="J424" s="69"/>
    </row>
    <row r="425" ht="15.75" customHeight="1">
      <c r="A425" s="69"/>
      <c r="B425" s="104"/>
      <c r="C425" s="104"/>
      <c r="D425" s="104"/>
      <c r="E425" s="104"/>
      <c r="F425" s="87"/>
      <c r="G425" s="104"/>
      <c r="H425" s="112"/>
      <c r="I425" s="113"/>
      <c r="J425" s="69"/>
    </row>
    <row r="426" ht="15.75" customHeight="1">
      <c r="A426" s="69"/>
      <c r="B426" s="104"/>
      <c r="C426" s="104"/>
      <c r="D426" s="104"/>
      <c r="E426" s="104"/>
      <c r="F426" s="87"/>
      <c r="G426" s="104"/>
      <c r="H426" s="112"/>
      <c r="I426" s="113"/>
      <c r="J426" s="69"/>
    </row>
    <row r="427" ht="15.75" customHeight="1">
      <c r="A427" s="69"/>
      <c r="B427" s="104"/>
      <c r="C427" s="104"/>
      <c r="D427" s="104"/>
      <c r="E427" s="104"/>
      <c r="F427" s="87"/>
      <c r="G427" s="104"/>
      <c r="H427" s="112"/>
      <c r="I427" s="113"/>
      <c r="J427" s="69"/>
    </row>
    <row r="428" ht="15.75" customHeight="1">
      <c r="A428" s="69"/>
      <c r="B428" s="104"/>
      <c r="C428" s="104"/>
      <c r="D428" s="104"/>
      <c r="E428" s="104"/>
      <c r="F428" s="87"/>
      <c r="G428" s="104"/>
      <c r="H428" s="112"/>
      <c r="I428" s="113"/>
      <c r="J428" s="69"/>
    </row>
    <row r="429" ht="15.75" customHeight="1">
      <c r="A429" s="69"/>
      <c r="B429" s="104"/>
      <c r="C429" s="104"/>
      <c r="D429" s="104"/>
      <c r="E429" s="104"/>
      <c r="F429" s="87"/>
      <c r="G429" s="104"/>
      <c r="H429" s="112"/>
      <c r="I429" s="113"/>
      <c r="J429" s="69"/>
    </row>
    <row r="430" ht="15.75" customHeight="1">
      <c r="A430" s="69"/>
      <c r="B430" s="104"/>
      <c r="C430" s="104"/>
      <c r="D430" s="104"/>
      <c r="E430" s="104"/>
      <c r="F430" s="87"/>
      <c r="G430" s="104"/>
      <c r="H430" s="112"/>
      <c r="I430" s="113"/>
      <c r="J430" s="69"/>
    </row>
    <row r="431" ht="15.75" customHeight="1">
      <c r="A431" s="69"/>
      <c r="B431" s="104"/>
      <c r="C431" s="104"/>
      <c r="D431" s="104"/>
      <c r="E431" s="104"/>
      <c r="F431" s="87"/>
      <c r="G431" s="104"/>
      <c r="H431" s="112"/>
      <c r="I431" s="113"/>
      <c r="J431" s="69"/>
    </row>
    <row r="432" ht="15.75" customHeight="1">
      <c r="A432" s="69"/>
      <c r="B432" s="104"/>
      <c r="C432" s="104"/>
      <c r="D432" s="104"/>
      <c r="E432" s="104"/>
      <c r="F432" s="87"/>
      <c r="G432" s="104"/>
      <c r="H432" s="112"/>
      <c r="I432" s="113"/>
      <c r="J432" s="69"/>
    </row>
    <row r="433" ht="15.75" customHeight="1">
      <c r="A433" s="69"/>
      <c r="B433" s="104"/>
      <c r="C433" s="104"/>
      <c r="D433" s="104"/>
      <c r="E433" s="104"/>
      <c r="F433" s="87"/>
      <c r="G433" s="104"/>
      <c r="H433" s="112"/>
      <c r="I433" s="113"/>
      <c r="J433" s="69"/>
    </row>
    <row r="434" ht="15.75" customHeight="1">
      <c r="A434" s="69"/>
      <c r="B434" s="104"/>
      <c r="C434" s="104"/>
      <c r="D434" s="104"/>
      <c r="E434" s="104"/>
      <c r="F434" s="87"/>
      <c r="G434" s="104"/>
      <c r="H434" s="112"/>
      <c r="I434" s="113"/>
      <c r="J434" s="69"/>
    </row>
    <row r="435" ht="15.75" customHeight="1">
      <c r="A435" s="69"/>
      <c r="B435" s="104"/>
      <c r="C435" s="104"/>
      <c r="D435" s="104"/>
      <c r="E435" s="104"/>
      <c r="F435" s="87"/>
      <c r="G435" s="104"/>
      <c r="H435" s="112"/>
      <c r="I435" s="113"/>
      <c r="J435" s="69"/>
    </row>
    <row r="436" ht="15.75" customHeight="1">
      <c r="A436" s="69"/>
      <c r="B436" s="104"/>
      <c r="C436" s="104"/>
      <c r="D436" s="104"/>
      <c r="E436" s="104"/>
      <c r="F436" s="87"/>
      <c r="G436" s="104"/>
      <c r="H436" s="112"/>
      <c r="I436" s="113"/>
      <c r="J436" s="69"/>
    </row>
    <row r="437" ht="15.75" customHeight="1">
      <c r="A437" s="69"/>
      <c r="B437" s="104"/>
      <c r="C437" s="104"/>
      <c r="D437" s="104"/>
      <c r="E437" s="104"/>
      <c r="F437" s="87"/>
      <c r="G437" s="104"/>
      <c r="H437" s="112"/>
      <c r="I437" s="113"/>
      <c r="J437" s="69"/>
    </row>
    <row r="438" ht="15.75" customHeight="1">
      <c r="A438" s="69"/>
      <c r="B438" s="104"/>
      <c r="C438" s="104"/>
      <c r="D438" s="104"/>
      <c r="E438" s="104"/>
      <c r="F438" s="87"/>
      <c r="G438" s="104"/>
      <c r="H438" s="112"/>
      <c r="I438" s="113"/>
      <c r="J438" s="69"/>
    </row>
    <row r="439" ht="15.75" customHeight="1">
      <c r="A439" s="69"/>
      <c r="B439" s="104"/>
      <c r="C439" s="104"/>
      <c r="D439" s="104"/>
      <c r="E439" s="104"/>
      <c r="F439" s="87"/>
      <c r="G439" s="104"/>
      <c r="H439" s="112"/>
      <c r="I439" s="113"/>
      <c r="J439" s="69"/>
    </row>
    <row r="440" ht="15.75" customHeight="1">
      <c r="A440" s="69"/>
      <c r="B440" s="104"/>
      <c r="C440" s="104"/>
      <c r="D440" s="104"/>
      <c r="E440" s="104"/>
      <c r="F440" s="87"/>
      <c r="G440" s="104"/>
      <c r="H440" s="112"/>
      <c r="I440" s="113"/>
      <c r="J440" s="69"/>
    </row>
    <row r="441" ht="15.75" customHeight="1">
      <c r="A441" s="69"/>
      <c r="B441" s="104"/>
      <c r="C441" s="104"/>
      <c r="D441" s="104"/>
      <c r="E441" s="104"/>
      <c r="F441" s="87"/>
      <c r="G441" s="104"/>
      <c r="H441" s="112"/>
      <c r="I441" s="113"/>
      <c r="J441" s="69"/>
    </row>
    <row r="442" ht="15.75" customHeight="1">
      <c r="A442" s="69"/>
      <c r="B442" s="104"/>
      <c r="C442" s="104"/>
      <c r="D442" s="104"/>
      <c r="E442" s="104"/>
      <c r="F442" s="87"/>
      <c r="G442" s="104"/>
      <c r="H442" s="112"/>
      <c r="I442" s="113"/>
      <c r="J442" s="69"/>
    </row>
    <row r="443" ht="15.75" customHeight="1">
      <c r="A443" s="69"/>
      <c r="B443" s="104"/>
      <c r="C443" s="104"/>
      <c r="D443" s="104"/>
      <c r="E443" s="104"/>
      <c r="F443" s="87"/>
      <c r="G443" s="104"/>
      <c r="H443" s="112"/>
      <c r="I443" s="113"/>
      <c r="J443" s="69"/>
    </row>
    <row r="444" ht="15.75" customHeight="1">
      <c r="A444" s="69"/>
      <c r="B444" s="104"/>
      <c r="C444" s="104"/>
      <c r="D444" s="104"/>
      <c r="E444" s="104"/>
      <c r="F444" s="87"/>
      <c r="G444" s="104"/>
      <c r="H444" s="112"/>
      <c r="I444" s="113"/>
      <c r="J444" s="69"/>
    </row>
    <row r="445" ht="15.75" customHeight="1">
      <c r="A445" s="69"/>
      <c r="B445" s="104"/>
      <c r="C445" s="104"/>
      <c r="D445" s="104"/>
      <c r="E445" s="104"/>
      <c r="F445" s="87"/>
      <c r="G445" s="104"/>
      <c r="H445" s="112"/>
      <c r="I445" s="113"/>
      <c r="J445" s="69"/>
    </row>
    <row r="446" ht="15.75" customHeight="1">
      <c r="A446" s="69"/>
      <c r="B446" s="104"/>
      <c r="C446" s="104"/>
      <c r="D446" s="104"/>
      <c r="E446" s="104"/>
      <c r="F446" s="87"/>
      <c r="G446" s="104"/>
      <c r="H446" s="112"/>
      <c r="I446" s="113"/>
      <c r="J446" s="69"/>
    </row>
    <row r="447" ht="15.75" customHeight="1">
      <c r="A447" s="69"/>
      <c r="B447" s="104"/>
      <c r="C447" s="104"/>
      <c r="D447" s="104"/>
      <c r="E447" s="104"/>
      <c r="F447" s="87"/>
      <c r="G447" s="104"/>
      <c r="H447" s="112"/>
      <c r="I447" s="113"/>
      <c r="J447" s="69"/>
    </row>
    <row r="448" ht="15.75" customHeight="1">
      <c r="A448" s="69"/>
      <c r="B448" s="104"/>
      <c r="C448" s="104"/>
      <c r="D448" s="104"/>
      <c r="E448" s="104"/>
      <c r="F448" s="87"/>
      <c r="G448" s="104"/>
      <c r="H448" s="112"/>
      <c r="I448" s="113"/>
      <c r="J448" s="69"/>
    </row>
    <row r="449" ht="15.75" customHeight="1">
      <c r="A449" s="69"/>
      <c r="B449" s="104"/>
      <c r="C449" s="104"/>
      <c r="D449" s="104"/>
      <c r="E449" s="104"/>
      <c r="F449" s="87"/>
      <c r="G449" s="104"/>
      <c r="H449" s="112"/>
      <c r="I449" s="113"/>
      <c r="J449" s="69"/>
    </row>
    <row r="450" ht="15.75" customHeight="1">
      <c r="A450" s="69"/>
      <c r="B450" s="104"/>
      <c r="C450" s="104"/>
      <c r="D450" s="104"/>
      <c r="E450" s="104"/>
      <c r="F450" s="87"/>
      <c r="G450" s="104"/>
      <c r="H450" s="112"/>
      <c r="I450" s="113"/>
      <c r="J450" s="69"/>
    </row>
    <row r="451" ht="15.75" customHeight="1">
      <c r="A451" s="69"/>
      <c r="B451" s="104"/>
      <c r="C451" s="104"/>
      <c r="D451" s="104"/>
      <c r="E451" s="104"/>
      <c r="F451" s="87"/>
      <c r="G451" s="104"/>
      <c r="H451" s="112"/>
      <c r="I451" s="113"/>
      <c r="J451" s="69"/>
    </row>
    <row r="452" ht="15.75" customHeight="1">
      <c r="A452" s="69"/>
      <c r="B452" s="104"/>
      <c r="C452" s="104"/>
      <c r="D452" s="104"/>
      <c r="E452" s="104"/>
      <c r="F452" s="87"/>
      <c r="G452" s="104"/>
      <c r="H452" s="112"/>
      <c r="I452" s="113"/>
      <c r="J452" s="69"/>
    </row>
    <row r="453" ht="15.75" customHeight="1">
      <c r="A453" s="69"/>
      <c r="B453" s="104"/>
      <c r="C453" s="104"/>
      <c r="D453" s="104"/>
      <c r="E453" s="104"/>
      <c r="F453" s="87"/>
      <c r="G453" s="104"/>
      <c r="H453" s="112"/>
      <c r="I453" s="113"/>
      <c r="J453" s="69"/>
    </row>
    <row r="454" ht="15.75" customHeight="1">
      <c r="A454" s="69"/>
      <c r="B454" s="104"/>
      <c r="C454" s="104"/>
      <c r="D454" s="104"/>
      <c r="E454" s="104"/>
      <c r="F454" s="87"/>
      <c r="G454" s="104"/>
      <c r="H454" s="112"/>
      <c r="I454" s="113"/>
      <c r="J454" s="69"/>
    </row>
    <row r="455" ht="15.75" customHeight="1">
      <c r="A455" s="69"/>
      <c r="B455" s="104"/>
      <c r="C455" s="104"/>
      <c r="D455" s="104"/>
      <c r="E455" s="104"/>
      <c r="F455" s="87"/>
      <c r="G455" s="104"/>
      <c r="H455" s="112"/>
      <c r="I455" s="113"/>
      <c r="J455" s="69"/>
    </row>
    <row r="456" ht="15.75" customHeight="1">
      <c r="A456" s="69"/>
      <c r="B456" s="104"/>
      <c r="C456" s="104"/>
      <c r="D456" s="104"/>
      <c r="E456" s="104"/>
      <c r="F456" s="87"/>
      <c r="G456" s="104"/>
      <c r="H456" s="112"/>
      <c r="I456" s="113"/>
      <c r="J456" s="69"/>
    </row>
    <row r="457" ht="15.75" customHeight="1">
      <c r="A457" s="69"/>
      <c r="B457" s="104"/>
      <c r="C457" s="104"/>
      <c r="D457" s="104"/>
      <c r="E457" s="104"/>
      <c r="F457" s="87"/>
      <c r="G457" s="104"/>
      <c r="H457" s="112"/>
      <c r="I457" s="113"/>
      <c r="J457" s="69"/>
    </row>
    <row r="458" ht="15.75" customHeight="1">
      <c r="A458" s="69"/>
      <c r="B458" s="104"/>
      <c r="C458" s="104"/>
      <c r="D458" s="104"/>
      <c r="E458" s="104"/>
      <c r="F458" s="87"/>
      <c r="G458" s="104"/>
      <c r="H458" s="112"/>
      <c r="I458" s="113"/>
      <c r="J458" s="69"/>
    </row>
    <row r="459" ht="15.75" customHeight="1">
      <c r="A459" s="69"/>
      <c r="B459" s="104"/>
      <c r="C459" s="104"/>
      <c r="D459" s="104"/>
      <c r="E459" s="104"/>
      <c r="F459" s="87"/>
      <c r="G459" s="104"/>
      <c r="H459" s="112"/>
      <c r="I459" s="113"/>
      <c r="J459" s="69"/>
    </row>
    <row r="460" ht="15.75" customHeight="1">
      <c r="A460" s="69"/>
      <c r="B460" s="104"/>
      <c r="C460" s="104"/>
      <c r="D460" s="104"/>
      <c r="E460" s="104"/>
      <c r="F460" s="87"/>
      <c r="G460" s="104"/>
      <c r="H460" s="112"/>
      <c r="I460" s="113"/>
      <c r="J460" s="69"/>
    </row>
    <row r="461" ht="15.75" customHeight="1">
      <c r="A461" s="69"/>
      <c r="B461" s="104"/>
      <c r="C461" s="104"/>
      <c r="D461" s="104"/>
      <c r="E461" s="104"/>
      <c r="F461" s="87"/>
      <c r="G461" s="104"/>
      <c r="H461" s="112"/>
      <c r="I461" s="113"/>
      <c r="J461" s="69"/>
    </row>
    <row r="462" ht="15.75" customHeight="1">
      <c r="A462" s="69"/>
      <c r="B462" s="104"/>
      <c r="C462" s="104"/>
      <c r="D462" s="104"/>
      <c r="E462" s="104"/>
      <c r="F462" s="87"/>
      <c r="G462" s="104"/>
      <c r="H462" s="112"/>
      <c r="I462" s="113"/>
      <c r="J462" s="69"/>
    </row>
    <row r="463" ht="15.75" customHeight="1">
      <c r="A463" s="69"/>
      <c r="B463" s="104"/>
      <c r="C463" s="104"/>
      <c r="D463" s="104"/>
      <c r="E463" s="104"/>
      <c r="F463" s="87"/>
      <c r="G463" s="104"/>
      <c r="H463" s="112"/>
      <c r="I463" s="113"/>
      <c r="J463" s="69"/>
    </row>
    <row r="464" ht="15.75" customHeight="1">
      <c r="A464" s="69"/>
      <c r="B464" s="104"/>
      <c r="C464" s="104"/>
      <c r="D464" s="104"/>
      <c r="E464" s="104"/>
      <c r="F464" s="87"/>
      <c r="G464" s="104"/>
      <c r="H464" s="112"/>
      <c r="I464" s="113"/>
      <c r="J464" s="69"/>
    </row>
    <row r="465" ht="15.75" customHeight="1">
      <c r="A465" s="69"/>
      <c r="B465" s="104"/>
      <c r="C465" s="104"/>
      <c r="D465" s="104"/>
      <c r="E465" s="104"/>
      <c r="F465" s="87"/>
      <c r="G465" s="104"/>
      <c r="H465" s="112"/>
      <c r="I465" s="113"/>
      <c r="J465" s="69"/>
    </row>
    <row r="466" ht="15.75" customHeight="1">
      <c r="A466" s="69"/>
      <c r="B466" s="104"/>
      <c r="C466" s="104"/>
      <c r="D466" s="104"/>
      <c r="E466" s="104"/>
      <c r="F466" s="87"/>
      <c r="G466" s="104"/>
      <c r="H466" s="112"/>
      <c r="I466" s="113"/>
      <c r="J466" s="69"/>
    </row>
    <row r="467" ht="15.75" customHeight="1">
      <c r="A467" s="69"/>
      <c r="B467" s="104"/>
      <c r="C467" s="104"/>
      <c r="D467" s="104"/>
      <c r="E467" s="104"/>
      <c r="F467" s="87"/>
      <c r="G467" s="104"/>
      <c r="H467" s="112"/>
      <c r="I467" s="113"/>
      <c r="J467" s="69"/>
    </row>
    <row r="468" ht="15.75" customHeight="1">
      <c r="A468" s="69"/>
      <c r="B468" s="104"/>
      <c r="C468" s="104"/>
      <c r="D468" s="104"/>
      <c r="E468" s="104"/>
      <c r="F468" s="87"/>
      <c r="G468" s="104"/>
      <c r="H468" s="112"/>
      <c r="I468" s="113"/>
      <c r="J468" s="69"/>
    </row>
    <row r="469" ht="15.75" customHeight="1">
      <c r="A469" s="69"/>
      <c r="B469" s="104"/>
      <c r="C469" s="104"/>
      <c r="D469" s="104"/>
      <c r="E469" s="104"/>
      <c r="F469" s="87"/>
      <c r="G469" s="104"/>
      <c r="H469" s="112"/>
      <c r="I469" s="113"/>
      <c r="J469" s="69"/>
    </row>
    <row r="470" ht="15.75" customHeight="1">
      <c r="A470" s="69"/>
      <c r="B470" s="104"/>
      <c r="C470" s="104"/>
      <c r="D470" s="104"/>
      <c r="E470" s="104"/>
      <c r="F470" s="87"/>
      <c r="G470" s="104"/>
      <c r="H470" s="112"/>
      <c r="I470" s="113"/>
      <c r="J470" s="69"/>
    </row>
    <row r="471" ht="15.75" customHeight="1">
      <c r="A471" s="69"/>
      <c r="B471" s="104"/>
      <c r="C471" s="104"/>
      <c r="D471" s="104"/>
      <c r="E471" s="104"/>
      <c r="F471" s="87"/>
      <c r="G471" s="104"/>
      <c r="H471" s="112"/>
      <c r="I471" s="113"/>
      <c r="J471" s="69"/>
    </row>
    <row r="472" ht="15.75" customHeight="1">
      <c r="A472" s="69"/>
      <c r="B472" s="104"/>
      <c r="C472" s="104"/>
      <c r="D472" s="104"/>
      <c r="E472" s="104"/>
      <c r="F472" s="87"/>
      <c r="G472" s="104"/>
      <c r="H472" s="112"/>
      <c r="I472" s="113"/>
      <c r="J472" s="69"/>
    </row>
    <row r="473" ht="15.75" customHeight="1">
      <c r="A473" s="69"/>
      <c r="B473" s="104"/>
      <c r="C473" s="104"/>
      <c r="D473" s="104"/>
      <c r="E473" s="104"/>
      <c r="F473" s="87"/>
      <c r="G473" s="104"/>
      <c r="H473" s="112"/>
      <c r="I473" s="113"/>
      <c r="J473" s="69"/>
    </row>
    <row r="474" ht="15.75" customHeight="1">
      <c r="A474" s="69"/>
      <c r="B474" s="104"/>
      <c r="C474" s="104"/>
      <c r="D474" s="104"/>
      <c r="E474" s="104"/>
      <c r="F474" s="87"/>
      <c r="G474" s="104"/>
      <c r="H474" s="112"/>
      <c r="I474" s="113"/>
      <c r="J474" s="69"/>
    </row>
    <row r="475" ht="15.75" customHeight="1">
      <c r="A475" s="69"/>
      <c r="B475" s="104"/>
      <c r="C475" s="104"/>
      <c r="D475" s="104"/>
      <c r="E475" s="104"/>
      <c r="F475" s="87"/>
      <c r="G475" s="104"/>
      <c r="H475" s="112"/>
      <c r="I475" s="113"/>
      <c r="J475" s="69"/>
    </row>
    <row r="476" ht="15.75" customHeight="1">
      <c r="A476" s="69"/>
      <c r="B476" s="104"/>
      <c r="C476" s="104"/>
      <c r="D476" s="104"/>
      <c r="E476" s="104"/>
      <c r="F476" s="87"/>
      <c r="G476" s="104"/>
      <c r="H476" s="112"/>
      <c r="I476" s="113"/>
      <c r="J476" s="69"/>
    </row>
    <row r="477" ht="15.75" customHeight="1">
      <c r="A477" s="69"/>
      <c r="B477" s="104"/>
      <c r="C477" s="104"/>
      <c r="D477" s="104"/>
      <c r="E477" s="104"/>
      <c r="F477" s="87"/>
      <c r="G477" s="104"/>
      <c r="H477" s="112"/>
      <c r="I477" s="113"/>
      <c r="J477" s="69"/>
    </row>
    <row r="478" ht="15.75" customHeight="1">
      <c r="A478" s="69"/>
      <c r="B478" s="104"/>
      <c r="C478" s="104"/>
      <c r="D478" s="104"/>
      <c r="E478" s="104"/>
      <c r="F478" s="87"/>
      <c r="G478" s="104"/>
      <c r="H478" s="112"/>
      <c r="I478" s="113"/>
      <c r="J478" s="69"/>
    </row>
    <row r="479" ht="15.75" customHeight="1">
      <c r="A479" s="69"/>
      <c r="B479" s="104"/>
      <c r="C479" s="104"/>
      <c r="D479" s="104"/>
      <c r="E479" s="104"/>
      <c r="F479" s="87"/>
      <c r="G479" s="104"/>
      <c r="H479" s="112"/>
      <c r="I479" s="113"/>
      <c r="J479" s="69"/>
    </row>
    <row r="480" ht="15.75" customHeight="1">
      <c r="A480" s="69"/>
      <c r="B480" s="104"/>
      <c r="C480" s="104"/>
      <c r="D480" s="104"/>
      <c r="E480" s="104"/>
      <c r="F480" s="87"/>
      <c r="G480" s="104"/>
      <c r="H480" s="112"/>
      <c r="I480" s="113"/>
      <c r="J480" s="69"/>
    </row>
    <row r="481" ht="15.75" customHeight="1">
      <c r="A481" s="69"/>
      <c r="B481" s="104"/>
      <c r="C481" s="104"/>
      <c r="D481" s="104"/>
      <c r="E481" s="104"/>
      <c r="F481" s="87"/>
      <c r="G481" s="104"/>
      <c r="H481" s="112"/>
      <c r="I481" s="113"/>
      <c r="J481" s="69"/>
    </row>
    <row r="482" ht="15.75" customHeight="1">
      <c r="A482" s="69"/>
      <c r="B482" s="104"/>
      <c r="C482" s="104"/>
      <c r="D482" s="104"/>
      <c r="E482" s="104"/>
      <c r="F482" s="87"/>
      <c r="G482" s="104"/>
      <c r="H482" s="112"/>
      <c r="I482" s="113"/>
      <c r="J482" s="69"/>
    </row>
    <row r="483" ht="15.75" customHeight="1">
      <c r="A483" s="69"/>
      <c r="B483" s="104"/>
      <c r="C483" s="104"/>
      <c r="D483" s="104"/>
      <c r="E483" s="104"/>
      <c r="F483" s="87"/>
      <c r="G483" s="104"/>
      <c r="H483" s="112"/>
      <c r="I483" s="113"/>
      <c r="J483" s="69"/>
    </row>
    <row r="484" ht="15.75" customHeight="1">
      <c r="A484" s="69"/>
      <c r="B484" s="104"/>
      <c r="C484" s="104"/>
      <c r="D484" s="104"/>
      <c r="E484" s="104"/>
      <c r="F484" s="87"/>
      <c r="G484" s="104"/>
      <c r="H484" s="112"/>
      <c r="I484" s="113"/>
      <c r="J484" s="69"/>
    </row>
    <row r="485" ht="15.75" customHeight="1">
      <c r="A485" s="69"/>
      <c r="B485" s="104"/>
      <c r="C485" s="104"/>
      <c r="D485" s="104"/>
      <c r="E485" s="104"/>
      <c r="F485" s="87"/>
      <c r="G485" s="104"/>
      <c r="H485" s="112"/>
      <c r="I485" s="113"/>
      <c r="J485" s="69"/>
    </row>
    <row r="486" ht="15.75" customHeight="1">
      <c r="A486" s="69"/>
      <c r="B486" s="104"/>
      <c r="C486" s="104"/>
      <c r="D486" s="104"/>
      <c r="E486" s="104"/>
      <c r="F486" s="87"/>
      <c r="G486" s="104"/>
      <c r="H486" s="112"/>
      <c r="I486" s="113"/>
      <c r="J486" s="69"/>
    </row>
    <row r="487" ht="15.75" customHeight="1">
      <c r="A487" s="69"/>
      <c r="B487" s="104"/>
      <c r="C487" s="104"/>
      <c r="D487" s="104"/>
      <c r="E487" s="104"/>
      <c r="F487" s="87"/>
      <c r="G487" s="104"/>
      <c r="H487" s="112"/>
      <c r="I487" s="113"/>
      <c r="J487" s="69"/>
    </row>
    <row r="488" ht="15.75" customHeight="1">
      <c r="A488" s="69"/>
      <c r="B488" s="104"/>
      <c r="C488" s="104"/>
      <c r="D488" s="104"/>
      <c r="E488" s="104"/>
      <c r="F488" s="87"/>
      <c r="G488" s="104"/>
      <c r="H488" s="112"/>
      <c r="I488" s="113"/>
      <c r="J488" s="69"/>
    </row>
    <row r="489" ht="15.75" customHeight="1">
      <c r="A489" s="69"/>
      <c r="B489" s="104"/>
      <c r="C489" s="104"/>
      <c r="D489" s="104"/>
      <c r="E489" s="104"/>
      <c r="F489" s="87"/>
      <c r="G489" s="104"/>
      <c r="H489" s="112"/>
      <c r="I489" s="113"/>
      <c r="J489" s="69"/>
    </row>
    <row r="490" ht="15.75" customHeight="1">
      <c r="A490" s="69"/>
      <c r="B490" s="104"/>
      <c r="C490" s="104"/>
      <c r="D490" s="104"/>
      <c r="E490" s="104"/>
      <c r="F490" s="87"/>
      <c r="G490" s="104"/>
      <c r="H490" s="112"/>
      <c r="I490" s="113"/>
      <c r="J490" s="69"/>
    </row>
    <row r="491" ht="15.75" customHeight="1">
      <c r="A491" s="69"/>
      <c r="B491" s="104"/>
      <c r="C491" s="104"/>
      <c r="D491" s="104"/>
      <c r="E491" s="104"/>
      <c r="F491" s="87"/>
      <c r="G491" s="104"/>
      <c r="H491" s="112"/>
      <c r="I491" s="113"/>
      <c r="J491" s="69"/>
    </row>
    <row r="492" ht="15.75" customHeight="1">
      <c r="A492" s="69"/>
      <c r="B492" s="104"/>
      <c r="C492" s="104"/>
      <c r="D492" s="104"/>
      <c r="E492" s="104"/>
      <c r="F492" s="87"/>
      <c r="G492" s="104"/>
      <c r="H492" s="112"/>
      <c r="I492" s="113"/>
      <c r="J492" s="69"/>
    </row>
    <row r="493" ht="15.75" customHeight="1">
      <c r="A493" s="69"/>
      <c r="B493" s="104"/>
      <c r="C493" s="104"/>
      <c r="D493" s="104"/>
      <c r="E493" s="104"/>
      <c r="F493" s="87"/>
      <c r="G493" s="104"/>
      <c r="H493" s="112"/>
      <c r="I493" s="113"/>
      <c r="J493" s="69"/>
    </row>
    <row r="494" ht="15.75" customHeight="1">
      <c r="A494" s="69"/>
      <c r="B494" s="104"/>
      <c r="C494" s="104"/>
      <c r="D494" s="104"/>
      <c r="E494" s="104"/>
      <c r="F494" s="87"/>
      <c r="G494" s="104"/>
      <c r="H494" s="112"/>
      <c r="I494" s="113"/>
      <c r="J494" s="69"/>
    </row>
    <row r="495" ht="15.75" customHeight="1">
      <c r="A495" s="69"/>
      <c r="B495" s="104"/>
      <c r="C495" s="104"/>
      <c r="D495" s="104"/>
      <c r="E495" s="104"/>
      <c r="F495" s="87"/>
      <c r="G495" s="104"/>
      <c r="H495" s="112"/>
      <c r="I495" s="113"/>
      <c r="J495" s="69"/>
    </row>
    <row r="496" ht="15.75" customHeight="1">
      <c r="A496" s="69"/>
      <c r="B496" s="104"/>
      <c r="C496" s="104"/>
      <c r="D496" s="104"/>
      <c r="E496" s="104"/>
      <c r="F496" s="87"/>
      <c r="G496" s="104"/>
      <c r="H496" s="112"/>
      <c r="I496" s="113"/>
      <c r="J496" s="69"/>
    </row>
    <row r="497" ht="15.75" customHeight="1">
      <c r="A497" s="69"/>
      <c r="B497" s="104"/>
      <c r="C497" s="104"/>
      <c r="D497" s="104"/>
      <c r="E497" s="104"/>
      <c r="F497" s="87"/>
      <c r="G497" s="104"/>
      <c r="H497" s="112"/>
      <c r="I497" s="113"/>
      <c r="J497" s="69"/>
    </row>
    <row r="498" ht="15.75" customHeight="1">
      <c r="A498" s="69"/>
      <c r="B498" s="104"/>
      <c r="C498" s="104"/>
      <c r="D498" s="104"/>
      <c r="E498" s="104"/>
      <c r="F498" s="87"/>
      <c r="G498" s="104"/>
      <c r="H498" s="112"/>
      <c r="I498" s="113"/>
      <c r="J498" s="69"/>
    </row>
    <row r="499" ht="15.75" customHeight="1">
      <c r="A499" s="69"/>
      <c r="B499" s="104"/>
      <c r="C499" s="104"/>
      <c r="D499" s="104"/>
      <c r="E499" s="104"/>
      <c r="F499" s="87"/>
      <c r="G499" s="104"/>
      <c r="H499" s="112"/>
      <c r="I499" s="113"/>
      <c r="J499" s="69"/>
    </row>
    <row r="500" ht="15.75" customHeight="1">
      <c r="A500" s="69"/>
      <c r="B500" s="104"/>
      <c r="C500" s="104"/>
      <c r="D500" s="104"/>
      <c r="E500" s="104"/>
      <c r="F500" s="87"/>
      <c r="G500" s="104"/>
      <c r="H500" s="112"/>
      <c r="I500" s="113"/>
      <c r="J500" s="69"/>
    </row>
    <row r="501" ht="15.75" customHeight="1">
      <c r="A501" s="69"/>
      <c r="B501" s="104"/>
      <c r="C501" s="104"/>
      <c r="D501" s="104"/>
      <c r="E501" s="104"/>
      <c r="F501" s="87"/>
      <c r="G501" s="104"/>
      <c r="H501" s="112"/>
      <c r="I501" s="113"/>
      <c r="J501" s="69"/>
    </row>
    <row r="502" ht="15.75" customHeight="1">
      <c r="A502" s="69"/>
      <c r="B502" s="104"/>
      <c r="C502" s="104"/>
      <c r="D502" s="104"/>
      <c r="E502" s="104"/>
      <c r="F502" s="87"/>
      <c r="G502" s="104"/>
      <c r="H502" s="112"/>
      <c r="I502" s="113"/>
      <c r="J502" s="69"/>
    </row>
    <row r="503" ht="15.75" customHeight="1">
      <c r="A503" s="69"/>
      <c r="B503" s="104"/>
      <c r="C503" s="104"/>
      <c r="D503" s="104"/>
      <c r="E503" s="104"/>
      <c r="F503" s="87"/>
      <c r="G503" s="104"/>
      <c r="H503" s="112"/>
      <c r="I503" s="113"/>
      <c r="J503" s="69"/>
    </row>
    <row r="504" ht="15.75" customHeight="1">
      <c r="A504" s="69"/>
      <c r="B504" s="104"/>
      <c r="C504" s="104"/>
      <c r="D504" s="104"/>
      <c r="E504" s="104"/>
      <c r="F504" s="87"/>
      <c r="G504" s="104"/>
      <c r="H504" s="112"/>
      <c r="I504" s="113"/>
      <c r="J504" s="69"/>
    </row>
    <row r="505" ht="15.75" customHeight="1">
      <c r="A505" s="69"/>
      <c r="B505" s="104"/>
      <c r="C505" s="104"/>
      <c r="D505" s="104"/>
      <c r="E505" s="104"/>
      <c r="F505" s="87"/>
      <c r="G505" s="104"/>
      <c r="H505" s="112"/>
      <c r="I505" s="113"/>
      <c r="J505" s="69"/>
    </row>
    <row r="506" ht="15.75" customHeight="1">
      <c r="A506" s="69"/>
      <c r="B506" s="104"/>
      <c r="C506" s="104"/>
      <c r="D506" s="104"/>
      <c r="E506" s="104"/>
      <c r="F506" s="87"/>
      <c r="G506" s="104"/>
      <c r="H506" s="112"/>
      <c r="I506" s="113"/>
      <c r="J506" s="69"/>
    </row>
    <row r="507" ht="15.75" customHeight="1">
      <c r="A507" s="69"/>
      <c r="B507" s="104"/>
      <c r="C507" s="104"/>
      <c r="D507" s="104"/>
      <c r="E507" s="104"/>
      <c r="F507" s="87"/>
      <c r="G507" s="104"/>
      <c r="H507" s="112"/>
      <c r="I507" s="113"/>
      <c r="J507" s="69"/>
    </row>
    <row r="508" ht="15.75" customHeight="1">
      <c r="A508" s="69"/>
      <c r="B508" s="104"/>
      <c r="C508" s="104"/>
      <c r="D508" s="104"/>
      <c r="E508" s="104"/>
      <c r="F508" s="87"/>
      <c r="G508" s="104"/>
      <c r="H508" s="112"/>
      <c r="I508" s="113"/>
      <c r="J508" s="69"/>
    </row>
    <row r="509" ht="15.75" customHeight="1">
      <c r="A509" s="69"/>
      <c r="B509" s="104"/>
      <c r="C509" s="104"/>
      <c r="D509" s="104"/>
      <c r="E509" s="104"/>
      <c r="F509" s="87"/>
      <c r="G509" s="104"/>
      <c r="H509" s="112"/>
      <c r="I509" s="113"/>
      <c r="J509" s="69"/>
    </row>
    <row r="510" ht="15.75" customHeight="1">
      <c r="A510" s="69"/>
      <c r="B510" s="104"/>
      <c r="C510" s="104"/>
      <c r="D510" s="104"/>
      <c r="E510" s="104"/>
      <c r="F510" s="87"/>
      <c r="G510" s="104"/>
      <c r="H510" s="112"/>
      <c r="I510" s="113"/>
      <c r="J510" s="69"/>
    </row>
    <row r="511" ht="15.75" customHeight="1">
      <c r="A511" s="69"/>
      <c r="B511" s="104"/>
      <c r="C511" s="104"/>
      <c r="D511" s="104"/>
      <c r="E511" s="104"/>
      <c r="F511" s="87"/>
      <c r="G511" s="104"/>
      <c r="H511" s="112"/>
      <c r="I511" s="113"/>
      <c r="J511" s="69"/>
    </row>
    <row r="512" ht="15.75" customHeight="1">
      <c r="A512" s="69"/>
      <c r="B512" s="104"/>
      <c r="C512" s="104"/>
      <c r="D512" s="104"/>
      <c r="E512" s="104"/>
      <c r="F512" s="87"/>
      <c r="G512" s="104"/>
      <c r="H512" s="112"/>
      <c r="I512" s="113"/>
      <c r="J512" s="69"/>
    </row>
    <row r="513" ht="15.75" customHeight="1">
      <c r="A513" s="69"/>
      <c r="B513" s="104"/>
      <c r="C513" s="104"/>
      <c r="D513" s="104"/>
      <c r="E513" s="104"/>
      <c r="F513" s="87"/>
      <c r="G513" s="104"/>
      <c r="H513" s="112"/>
      <c r="I513" s="113"/>
      <c r="J513" s="69"/>
    </row>
    <row r="514" ht="15.75" customHeight="1">
      <c r="A514" s="69"/>
      <c r="B514" s="104"/>
      <c r="C514" s="104"/>
      <c r="D514" s="104"/>
      <c r="E514" s="104"/>
      <c r="F514" s="87"/>
      <c r="G514" s="104"/>
      <c r="H514" s="112"/>
      <c r="I514" s="113"/>
      <c r="J514" s="69"/>
    </row>
    <row r="515" ht="15.75" customHeight="1">
      <c r="A515" s="69"/>
      <c r="B515" s="104"/>
      <c r="C515" s="104"/>
      <c r="D515" s="104"/>
      <c r="E515" s="104"/>
      <c r="F515" s="87"/>
      <c r="G515" s="104"/>
      <c r="H515" s="112"/>
      <c r="I515" s="113"/>
      <c r="J515" s="69"/>
    </row>
    <row r="516" ht="15.75" customHeight="1">
      <c r="A516" s="69"/>
      <c r="B516" s="104"/>
      <c r="C516" s="104"/>
      <c r="D516" s="104"/>
      <c r="E516" s="104"/>
      <c r="F516" s="87"/>
      <c r="G516" s="104"/>
      <c r="H516" s="112"/>
      <c r="I516" s="113"/>
      <c r="J516" s="69"/>
    </row>
    <row r="517" ht="15.75" customHeight="1">
      <c r="A517" s="69"/>
      <c r="B517" s="104"/>
      <c r="C517" s="104"/>
      <c r="D517" s="104"/>
      <c r="E517" s="104"/>
      <c r="F517" s="87"/>
      <c r="G517" s="104"/>
      <c r="H517" s="112"/>
      <c r="I517" s="113"/>
      <c r="J517" s="69"/>
    </row>
    <row r="518" ht="15.75" customHeight="1">
      <c r="A518" s="69"/>
      <c r="B518" s="104"/>
      <c r="C518" s="104"/>
      <c r="D518" s="104"/>
      <c r="E518" s="104"/>
      <c r="F518" s="87"/>
      <c r="G518" s="104"/>
      <c r="H518" s="112"/>
      <c r="I518" s="113"/>
      <c r="J518" s="69"/>
    </row>
    <row r="519" ht="15.75" customHeight="1">
      <c r="A519" s="69"/>
      <c r="B519" s="104"/>
      <c r="C519" s="104"/>
      <c r="D519" s="104"/>
      <c r="E519" s="104"/>
      <c r="F519" s="87"/>
      <c r="G519" s="104"/>
      <c r="H519" s="112"/>
      <c r="I519" s="113"/>
      <c r="J519" s="69"/>
    </row>
    <row r="520" ht="15.75" customHeight="1">
      <c r="A520" s="69"/>
      <c r="B520" s="104"/>
      <c r="C520" s="104"/>
      <c r="D520" s="104"/>
      <c r="E520" s="104"/>
      <c r="F520" s="87"/>
      <c r="G520" s="104"/>
      <c r="H520" s="112"/>
      <c r="I520" s="113"/>
      <c r="J520" s="69"/>
    </row>
    <row r="521" ht="15.75" customHeight="1">
      <c r="A521" s="69"/>
      <c r="B521" s="104"/>
      <c r="C521" s="104"/>
      <c r="D521" s="104"/>
      <c r="E521" s="104"/>
      <c r="F521" s="87"/>
      <c r="G521" s="104"/>
      <c r="H521" s="112"/>
      <c r="I521" s="113"/>
      <c r="J521" s="69"/>
    </row>
    <row r="522" ht="15.75" customHeight="1">
      <c r="A522" s="69"/>
      <c r="B522" s="104"/>
      <c r="C522" s="104"/>
      <c r="D522" s="104"/>
      <c r="E522" s="104"/>
      <c r="F522" s="87"/>
      <c r="G522" s="104"/>
      <c r="H522" s="112"/>
      <c r="I522" s="113"/>
      <c r="J522" s="69"/>
    </row>
    <row r="523" ht="15.75" customHeight="1">
      <c r="A523" s="69"/>
      <c r="B523" s="104"/>
      <c r="C523" s="104"/>
      <c r="D523" s="104"/>
      <c r="E523" s="104"/>
      <c r="F523" s="87"/>
      <c r="G523" s="104"/>
      <c r="H523" s="112"/>
      <c r="I523" s="113"/>
      <c r="J523" s="69"/>
    </row>
    <row r="524" ht="15.75" customHeight="1">
      <c r="A524" s="69"/>
      <c r="B524" s="104"/>
      <c r="C524" s="104"/>
      <c r="D524" s="104"/>
      <c r="E524" s="104"/>
      <c r="F524" s="87"/>
      <c r="G524" s="104"/>
      <c r="H524" s="112"/>
      <c r="I524" s="113"/>
      <c r="J524" s="69"/>
    </row>
    <row r="525" ht="15.75" customHeight="1">
      <c r="A525" s="69"/>
      <c r="B525" s="104"/>
      <c r="C525" s="104"/>
      <c r="D525" s="104"/>
      <c r="E525" s="104"/>
      <c r="F525" s="87"/>
      <c r="G525" s="104"/>
      <c r="H525" s="112"/>
      <c r="I525" s="113"/>
      <c r="J525" s="69"/>
    </row>
    <row r="526" ht="15.75" customHeight="1">
      <c r="A526" s="69"/>
      <c r="B526" s="104"/>
      <c r="C526" s="104"/>
      <c r="D526" s="104"/>
      <c r="E526" s="104"/>
      <c r="F526" s="87"/>
      <c r="G526" s="104"/>
      <c r="H526" s="112"/>
      <c r="I526" s="113"/>
      <c r="J526" s="69"/>
    </row>
    <row r="527" ht="15.75" customHeight="1">
      <c r="A527" s="69"/>
      <c r="B527" s="104"/>
      <c r="C527" s="104"/>
      <c r="D527" s="104"/>
      <c r="E527" s="104"/>
      <c r="F527" s="87"/>
      <c r="G527" s="104"/>
      <c r="H527" s="112"/>
      <c r="I527" s="113"/>
      <c r="J527" s="69"/>
    </row>
    <row r="528" ht="15.75" customHeight="1">
      <c r="A528" s="69"/>
      <c r="B528" s="104"/>
      <c r="C528" s="104"/>
      <c r="D528" s="104"/>
      <c r="E528" s="104"/>
      <c r="F528" s="87"/>
      <c r="G528" s="104"/>
      <c r="H528" s="112"/>
      <c r="I528" s="113"/>
      <c r="J528" s="69"/>
    </row>
    <row r="529" ht="15.75" customHeight="1">
      <c r="A529" s="69"/>
      <c r="B529" s="104"/>
      <c r="C529" s="104"/>
      <c r="D529" s="104"/>
      <c r="E529" s="104"/>
      <c r="F529" s="87"/>
      <c r="G529" s="104"/>
      <c r="H529" s="112"/>
      <c r="I529" s="113"/>
      <c r="J529" s="69"/>
    </row>
    <row r="530" ht="15.75" customHeight="1">
      <c r="A530" s="69"/>
      <c r="B530" s="104"/>
      <c r="C530" s="104"/>
      <c r="D530" s="104"/>
      <c r="E530" s="104"/>
      <c r="F530" s="87"/>
      <c r="G530" s="104"/>
      <c r="H530" s="112"/>
      <c r="I530" s="113"/>
      <c r="J530" s="69"/>
    </row>
    <row r="531" ht="15.75" customHeight="1">
      <c r="A531" s="69"/>
      <c r="B531" s="104"/>
      <c r="C531" s="104"/>
      <c r="D531" s="104"/>
      <c r="E531" s="104"/>
      <c r="F531" s="87"/>
      <c r="G531" s="104"/>
      <c r="H531" s="112"/>
      <c r="I531" s="113"/>
      <c r="J531" s="69"/>
    </row>
    <row r="532" ht="15.75" customHeight="1">
      <c r="A532" s="69"/>
      <c r="B532" s="104"/>
      <c r="C532" s="104"/>
      <c r="D532" s="104"/>
      <c r="E532" s="104"/>
      <c r="F532" s="87"/>
      <c r="G532" s="104"/>
      <c r="H532" s="112"/>
      <c r="I532" s="113"/>
      <c r="J532" s="69"/>
    </row>
    <row r="533" ht="15.75" customHeight="1">
      <c r="A533" s="69"/>
      <c r="B533" s="104"/>
      <c r="C533" s="104"/>
      <c r="D533" s="104"/>
      <c r="E533" s="104"/>
      <c r="F533" s="87"/>
      <c r="G533" s="104"/>
      <c r="H533" s="112"/>
      <c r="I533" s="113"/>
      <c r="J533" s="69"/>
    </row>
    <row r="534" ht="15.75" customHeight="1">
      <c r="A534" s="69"/>
      <c r="B534" s="104"/>
      <c r="C534" s="104"/>
      <c r="D534" s="104"/>
      <c r="E534" s="104"/>
      <c r="F534" s="87"/>
      <c r="G534" s="104"/>
      <c r="H534" s="112"/>
      <c r="I534" s="113"/>
      <c r="J534" s="69"/>
    </row>
    <row r="535" ht="15.75" customHeight="1">
      <c r="A535" s="69"/>
      <c r="B535" s="104"/>
      <c r="C535" s="104"/>
      <c r="D535" s="104"/>
      <c r="E535" s="104"/>
      <c r="F535" s="87"/>
      <c r="G535" s="104"/>
      <c r="H535" s="112"/>
      <c r="I535" s="113"/>
      <c r="J535" s="69"/>
    </row>
    <row r="536" ht="15.75" customHeight="1">
      <c r="A536" s="69"/>
      <c r="B536" s="104"/>
      <c r="C536" s="104"/>
      <c r="D536" s="104"/>
      <c r="E536" s="104"/>
      <c r="F536" s="87"/>
      <c r="G536" s="104"/>
      <c r="H536" s="112"/>
      <c r="I536" s="113"/>
      <c r="J536" s="69"/>
    </row>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02">
    <mergeCell ref="H11:H12"/>
    <mergeCell ref="H13:H14"/>
    <mergeCell ref="H15:H16"/>
    <mergeCell ref="H3:H4"/>
    <mergeCell ref="H5:H6"/>
    <mergeCell ref="H7:H8"/>
    <mergeCell ref="I7:I8"/>
    <mergeCell ref="H9:H10"/>
    <mergeCell ref="I9:I10"/>
    <mergeCell ref="I11:I12"/>
    <mergeCell ref="B3:B4"/>
    <mergeCell ref="C3:C4"/>
    <mergeCell ref="D3:D4"/>
    <mergeCell ref="E3:E4"/>
    <mergeCell ref="I3:I4"/>
    <mergeCell ref="B5:B6"/>
    <mergeCell ref="E5:E6"/>
    <mergeCell ref="I5:I6"/>
    <mergeCell ref="C9:C10"/>
    <mergeCell ref="D9:D10"/>
    <mergeCell ref="C5:C6"/>
    <mergeCell ref="D5:D6"/>
    <mergeCell ref="B7:B8"/>
    <mergeCell ref="C7:C8"/>
    <mergeCell ref="D7:D8"/>
    <mergeCell ref="E7:E8"/>
    <mergeCell ref="E9:E10"/>
    <mergeCell ref="D13:D14"/>
    <mergeCell ref="E13:E14"/>
    <mergeCell ref="B9:B10"/>
    <mergeCell ref="B11:B12"/>
    <mergeCell ref="C11:C12"/>
    <mergeCell ref="D11:D12"/>
    <mergeCell ref="E11:E12"/>
    <mergeCell ref="B13:B14"/>
    <mergeCell ref="C13:C14"/>
    <mergeCell ref="D21:D22"/>
    <mergeCell ref="E21:E22"/>
    <mergeCell ref="I23:I24"/>
    <mergeCell ref="I25:I26"/>
    <mergeCell ref="B31:B32"/>
    <mergeCell ref="C31:C32"/>
    <mergeCell ref="D31:D32"/>
    <mergeCell ref="E31:E32"/>
    <mergeCell ref="C33:C34"/>
    <mergeCell ref="D33:D34"/>
    <mergeCell ref="E33:E34"/>
    <mergeCell ref="B33:B34"/>
    <mergeCell ref="B35:B36"/>
    <mergeCell ref="C35:C36"/>
    <mergeCell ref="D35:D36"/>
    <mergeCell ref="E35:E36"/>
    <mergeCell ref="B37:B38"/>
    <mergeCell ref="C37:C38"/>
    <mergeCell ref="B39:B40"/>
    <mergeCell ref="C39:C40"/>
    <mergeCell ref="D39:D40"/>
    <mergeCell ref="E39:E40"/>
    <mergeCell ref="C41:C42"/>
    <mergeCell ref="D41:D42"/>
    <mergeCell ref="E41:E42"/>
    <mergeCell ref="B41:B42"/>
    <mergeCell ref="B43:B44"/>
    <mergeCell ref="C43:C44"/>
    <mergeCell ref="D43:D44"/>
    <mergeCell ref="E43:E44"/>
    <mergeCell ref="B45:B46"/>
    <mergeCell ref="C45:C46"/>
    <mergeCell ref="C49:C50"/>
    <mergeCell ref="D49:D50"/>
    <mergeCell ref="D45:D46"/>
    <mergeCell ref="E45:E46"/>
    <mergeCell ref="B47:B48"/>
    <mergeCell ref="C47:C48"/>
    <mergeCell ref="D47:D48"/>
    <mergeCell ref="E47:E48"/>
    <mergeCell ref="E49:E50"/>
    <mergeCell ref="D53:D54"/>
    <mergeCell ref="E53:E54"/>
    <mergeCell ref="B49:B50"/>
    <mergeCell ref="B51:B52"/>
    <mergeCell ref="C51:C52"/>
    <mergeCell ref="D51:D52"/>
    <mergeCell ref="E51:E52"/>
    <mergeCell ref="B53:B54"/>
    <mergeCell ref="C53:C54"/>
    <mergeCell ref="H197:H198"/>
    <mergeCell ref="H199:H200"/>
    <mergeCell ref="H201:H202"/>
    <mergeCell ref="H203:H204"/>
    <mergeCell ref="H205:H206"/>
    <mergeCell ref="H207:H208"/>
    <mergeCell ref="H209:H210"/>
    <mergeCell ref="I199:I200"/>
    <mergeCell ref="I201:I202"/>
    <mergeCell ref="I203:I204"/>
    <mergeCell ref="I205:I206"/>
    <mergeCell ref="I207:I208"/>
    <mergeCell ref="I209:I210"/>
    <mergeCell ref="H191:H192"/>
    <mergeCell ref="I191:I192"/>
    <mergeCell ref="H193:H194"/>
    <mergeCell ref="I193:I194"/>
    <mergeCell ref="H195:H196"/>
    <mergeCell ref="I195:I196"/>
    <mergeCell ref="I197:I198"/>
    <mergeCell ref="B167:B168"/>
    <mergeCell ref="C167:C168"/>
    <mergeCell ref="D167:D168"/>
    <mergeCell ref="E167:E168"/>
    <mergeCell ref="C169:C170"/>
    <mergeCell ref="D169:D170"/>
    <mergeCell ref="E169:E170"/>
    <mergeCell ref="B169:B170"/>
    <mergeCell ref="B171:B172"/>
    <mergeCell ref="C171:C172"/>
    <mergeCell ref="D171:D172"/>
    <mergeCell ref="E171:E172"/>
    <mergeCell ref="B173:B174"/>
    <mergeCell ref="C173:C174"/>
    <mergeCell ref="C177:C178"/>
    <mergeCell ref="D177:D178"/>
    <mergeCell ref="D173:D174"/>
    <mergeCell ref="E173:E174"/>
    <mergeCell ref="B175:B176"/>
    <mergeCell ref="C175:C176"/>
    <mergeCell ref="D175:D176"/>
    <mergeCell ref="E175:E176"/>
    <mergeCell ref="E177:E178"/>
    <mergeCell ref="D181:D182"/>
    <mergeCell ref="E181:E182"/>
    <mergeCell ref="B177:B178"/>
    <mergeCell ref="B179:B180"/>
    <mergeCell ref="C179:C180"/>
    <mergeCell ref="D179:D180"/>
    <mergeCell ref="E179:E180"/>
    <mergeCell ref="B181:B182"/>
    <mergeCell ref="C181:C182"/>
    <mergeCell ref="B183:B184"/>
    <mergeCell ref="C183:C184"/>
    <mergeCell ref="D183:D184"/>
    <mergeCell ref="E183:E184"/>
    <mergeCell ref="C185:C186"/>
    <mergeCell ref="D185:D186"/>
    <mergeCell ref="E185:E186"/>
    <mergeCell ref="B185:B186"/>
    <mergeCell ref="B187:B188"/>
    <mergeCell ref="C187:C188"/>
    <mergeCell ref="D187:D188"/>
    <mergeCell ref="E187:E188"/>
    <mergeCell ref="B189:B190"/>
    <mergeCell ref="C189:C190"/>
    <mergeCell ref="C193:C194"/>
    <mergeCell ref="D193:D194"/>
    <mergeCell ref="D189:D190"/>
    <mergeCell ref="E189:E190"/>
    <mergeCell ref="B191:B192"/>
    <mergeCell ref="C191:C192"/>
    <mergeCell ref="D191:D192"/>
    <mergeCell ref="E191:E192"/>
    <mergeCell ref="E193:E194"/>
    <mergeCell ref="D197:D198"/>
    <mergeCell ref="E197:E198"/>
    <mergeCell ref="B193:B194"/>
    <mergeCell ref="B195:B196"/>
    <mergeCell ref="C195:C196"/>
    <mergeCell ref="D195:D196"/>
    <mergeCell ref="E195:E196"/>
    <mergeCell ref="B197:B198"/>
    <mergeCell ref="C197:C198"/>
    <mergeCell ref="C209:C210"/>
    <mergeCell ref="D209:D210"/>
    <mergeCell ref="D205:D206"/>
    <mergeCell ref="E205:E206"/>
    <mergeCell ref="B207:B208"/>
    <mergeCell ref="C207:C208"/>
    <mergeCell ref="D207:D208"/>
    <mergeCell ref="E207:E208"/>
    <mergeCell ref="E209:E210"/>
    <mergeCell ref="H181:H182"/>
    <mergeCell ref="H183:H184"/>
    <mergeCell ref="H185:H186"/>
    <mergeCell ref="H187:H188"/>
    <mergeCell ref="I187:I188"/>
    <mergeCell ref="H189:H190"/>
    <mergeCell ref="I189:I190"/>
    <mergeCell ref="I211:I212"/>
    <mergeCell ref="H211:H212"/>
    <mergeCell ref="H213:H214"/>
    <mergeCell ref="I213:I214"/>
    <mergeCell ref="H215:H216"/>
    <mergeCell ref="I215:I216"/>
    <mergeCell ref="H217:H218"/>
    <mergeCell ref="I217:I218"/>
    <mergeCell ref="H133:H134"/>
    <mergeCell ref="I133:I134"/>
    <mergeCell ref="H135:H136"/>
    <mergeCell ref="I135:I136"/>
    <mergeCell ref="H137:H138"/>
    <mergeCell ref="I137:I138"/>
    <mergeCell ref="I139:I140"/>
    <mergeCell ref="H139:H140"/>
    <mergeCell ref="H141:H142"/>
    <mergeCell ref="H143:H144"/>
    <mergeCell ref="H145:H146"/>
    <mergeCell ref="H147:H148"/>
    <mergeCell ref="H149:H150"/>
    <mergeCell ref="H151:H152"/>
    <mergeCell ref="I141:I142"/>
    <mergeCell ref="I143:I144"/>
    <mergeCell ref="I145:I146"/>
    <mergeCell ref="I147:I148"/>
    <mergeCell ref="I149:I150"/>
    <mergeCell ref="I151:I152"/>
    <mergeCell ref="I153:I154"/>
    <mergeCell ref="H153:H154"/>
    <mergeCell ref="H155:H156"/>
    <mergeCell ref="H157:H158"/>
    <mergeCell ref="H159:H160"/>
    <mergeCell ref="H161:H162"/>
    <mergeCell ref="H163:H164"/>
    <mergeCell ref="H165:H166"/>
    <mergeCell ref="I155:I156"/>
    <mergeCell ref="I157:I158"/>
    <mergeCell ref="I159:I160"/>
    <mergeCell ref="I161:I162"/>
    <mergeCell ref="I163:I164"/>
    <mergeCell ref="I165:I166"/>
    <mergeCell ref="I167:I168"/>
    <mergeCell ref="H167:H168"/>
    <mergeCell ref="H169:H170"/>
    <mergeCell ref="H171:H172"/>
    <mergeCell ref="H173:H174"/>
    <mergeCell ref="H175:H176"/>
    <mergeCell ref="H177:H178"/>
    <mergeCell ref="H179:H180"/>
    <mergeCell ref="I277:I278"/>
    <mergeCell ref="I279:I280"/>
    <mergeCell ref="I183:I184"/>
    <mergeCell ref="I185:I186"/>
    <mergeCell ref="I169:I170"/>
    <mergeCell ref="I171:I172"/>
    <mergeCell ref="I173:I174"/>
    <mergeCell ref="I175:I176"/>
    <mergeCell ref="I177:I178"/>
    <mergeCell ref="I179:I180"/>
    <mergeCell ref="I181:I182"/>
    <mergeCell ref="H225:H226"/>
    <mergeCell ref="H227:H228"/>
    <mergeCell ref="H229:H230"/>
    <mergeCell ref="H219:H220"/>
    <mergeCell ref="I219:I220"/>
    <mergeCell ref="H221:H222"/>
    <mergeCell ref="I221:I222"/>
    <mergeCell ref="H223:H224"/>
    <mergeCell ref="I223:I224"/>
    <mergeCell ref="I225:I226"/>
    <mergeCell ref="H235:H236"/>
    <mergeCell ref="H237:H238"/>
    <mergeCell ref="H239:H240"/>
    <mergeCell ref="I227:I228"/>
    <mergeCell ref="I229:I230"/>
    <mergeCell ref="H231:H232"/>
    <mergeCell ref="I231:I232"/>
    <mergeCell ref="H233:H234"/>
    <mergeCell ref="I233:I234"/>
    <mergeCell ref="I235:I236"/>
    <mergeCell ref="H245:H246"/>
    <mergeCell ref="H247:H248"/>
    <mergeCell ref="H249:H250"/>
    <mergeCell ref="I237:I238"/>
    <mergeCell ref="I239:I240"/>
    <mergeCell ref="H241:H242"/>
    <mergeCell ref="I241:I242"/>
    <mergeCell ref="H243:H244"/>
    <mergeCell ref="I243:I244"/>
    <mergeCell ref="I245:I246"/>
    <mergeCell ref="H255:H256"/>
    <mergeCell ref="H257:H258"/>
    <mergeCell ref="H259:H260"/>
    <mergeCell ref="I247:I248"/>
    <mergeCell ref="I249:I250"/>
    <mergeCell ref="H251:H252"/>
    <mergeCell ref="I251:I252"/>
    <mergeCell ref="H253:H254"/>
    <mergeCell ref="I253:I254"/>
    <mergeCell ref="I255:I256"/>
    <mergeCell ref="H265:H266"/>
    <mergeCell ref="H267:H268"/>
    <mergeCell ref="H269:H270"/>
    <mergeCell ref="I257:I258"/>
    <mergeCell ref="I259:I260"/>
    <mergeCell ref="H261:H262"/>
    <mergeCell ref="I261:I262"/>
    <mergeCell ref="H263:H264"/>
    <mergeCell ref="I263:I264"/>
    <mergeCell ref="I265:I266"/>
    <mergeCell ref="H275:H276"/>
    <mergeCell ref="H277:H278"/>
    <mergeCell ref="H279:H280"/>
    <mergeCell ref="I267:I268"/>
    <mergeCell ref="I269:I270"/>
    <mergeCell ref="H271:H272"/>
    <mergeCell ref="I271:I272"/>
    <mergeCell ref="H273:H274"/>
    <mergeCell ref="I273:I274"/>
    <mergeCell ref="I275:I276"/>
    <mergeCell ref="B311:B312"/>
    <mergeCell ref="C311:C312"/>
    <mergeCell ref="D311:D312"/>
    <mergeCell ref="E311:E312"/>
    <mergeCell ref="C313:C314"/>
    <mergeCell ref="D313:D314"/>
    <mergeCell ref="E313:E314"/>
    <mergeCell ref="B313:B314"/>
    <mergeCell ref="B315:B316"/>
    <mergeCell ref="C315:C316"/>
    <mergeCell ref="D315:D316"/>
    <mergeCell ref="E315:E316"/>
    <mergeCell ref="B317:B318"/>
    <mergeCell ref="C317:C318"/>
    <mergeCell ref="D325:D326"/>
    <mergeCell ref="E325:E326"/>
    <mergeCell ref="B321:B322"/>
    <mergeCell ref="B323:B324"/>
    <mergeCell ref="C323:C324"/>
    <mergeCell ref="D323:D324"/>
    <mergeCell ref="E323:E324"/>
    <mergeCell ref="B325:B326"/>
    <mergeCell ref="C325:C326"/>
    <mergeCell ref="B327:B328"/>
    <mergeCell ref="C327:C328"/>
    <mergeCell ref="D327:D328"/>
    <mergeCell ref="E327:E328"/>
    <mergeCell ref="C329:C330"/>
    <mergeCell ref="D329:D330"/>
    <mergeCell ref="E329:E330"/>
    <mergeCell ref="B329:B330"/>
    <mergeCell ref="B331:B332"/>
    <mergeCell ref="C331:C332"/>
    <mergeCell ref="D331:D332"/>
    <mergeCell ref="E331:E332"/>
    <mergeCell ref="B333:B334"/>
    <mergeCell ref="C333:C334"/>
    <mergeCell ref="B15:B16"/>
    <mergeCell ref="C15:C16"/>
    <mergeCell ref="D15:D16"/>
    <mergeCell ref="E15:E16"/>
    <mergeCell ref="C17:C18"/>
    <mergeCell ref="D17:D18"/>
    <mergeCell ref="E17:E18"/>
    <mergeCell ref="B17:B18"/>
    <mergeCell ref="B19:B20"/>
    <mergeCell ref="C19:C20"/>
    <mergeCell ref="D19:D20"/>
    <mergeCell ref="E19:E20"/>
    <mergeCell ref="B21:B22"/>
    <mergeCell ref="C21:C22"/>
    <mergeCell ref="B23:B24"/>
    <mergeCell ref="C23:C24"/>
    <mergeCell ref="D23:D24"/>
    <mergeCell ref="E23:E24"/>
    <mergeCell ref="C25:C26"/>
    <mergeCell ref="D25:D26"/>
    <mergeCell ref="E25:E26"/>
    <mergeCell ref="D29:D30"/>
    <mergeCell ref="E29:E30"/>
    <mergeCell ref="B25:B26"/>
    <mergeCell ref="B27:B28"/>
    <mergeCell ref="C27:C28"/>
    <mergeCell ref="D27:D28"/>
    <mergeCell ref="E27:E28"/>
    <mergeCell ref="B29:B30"/>
    <mergeCell ref="C29:C30"/>
    <mergeCell ref="D37:D38"/>
    <mergeCell ref="E37:E38"/>
    <mergeCell ref="D333:D334"/>
    <mergeCell ref="E333:E334"/>
    <mergeCell ref="B335:B336"/>
    <mergeCell ref="C335:C336"/>
    <mergeCell ref="D335:D336"/>
    <mergeCell ref="E335:E336"/>
    <mergeCell ref="B279:B280"/>
    <mergeCell ref="C279:C280"/>
    <mergeCell ref="D279:D280"/>
    <mergeCell ref="E279:E280"/>
    <mergeCell ref="C281:C282"/>
    <mergeCell ref="D281:D282"/>
    <mergeCell ref="E281:E282"/>
    <mergeCell ref="B281:B282"/>
    <mergeCell ref="B283:B284"/>
    <mergeCell ref="C283:C284"/>
    <mergeCell ref="D283:D284"/>
    <mergeCell ref="E283:E284"/>
    <mergeCell ref="B285:B286"/>
    <mergeCell ref="C285:C286"/>
    <mergeCell ref="C289:C290"/>
    <mergeCell ref="D289:D290"/>
    <mergeCell ref="D285:D286"/>
    <mergeCell ref="E285:E286"/>
    <mergeCell ref="B287:B288"/>
    <mergeCell ref="C287:C288"/>
    <mergeCell ref="D287:D288"/>
    <mergeCell ref="E287:E288"/>
    <mergeCell ref="E289:E290"/>
    <mergeCell ref="D293:D294"/>
    <mergeCell ref="E293:E294"/>
    <mergeCell ref="B289:B290"/>
    <mergeCell ref="B291:B292"/>
    <mergeCell ref="C291:C292"/>
    <mergeCell ref="D291:D292"/>
    <mergeCell ref="E291:E292"/>
    <mergeCell ref="B293:B294"/>
    <mergeCell ref="C293:C294"/>
    <mergeCell ref="B295:B296"/>
    <mergeCell ref="C295:C296"/>
    <mergeCell ref="D295:D296"/>
    <mergeCell ref="E295:E296"/>
    <mergeCell ref="C297:C298"/>
    <mergeCell ref="D297:D298"/>
    <mergeCell ref="E297:E298"/>
    <mergeCell ref="B297:B298"/>
    <mergeCell ref="B299:B300"/>
    <mergeCell ref="C299:C300"/>
    <mergeCell ref="D299:D300"/>
    <mergeCell ref="E299:E300"/>
    <mergeCell ref="B301:B302"/>
    <mergeCell ref="C301:C302"/>
    <mergeCell ref="C305:C306"/>
    <mergeCell ref="D305:D306"/>
    <mergeCell ref="D301:D302"/>
    <mergeCell ref="E301:E302"/>
    <mergeCell ref="B303:B304"/>
    <mergeCell ref="C303:C304"/>
    <mergeCell ref="D303:D304"/>
    <mergeCell ref="E303:E304"/>
    <mergeCell ref="E305:E306"/>
    <mergeCell ref="D309:D310"/>
    <mergeCell ref="E309:E310"/>
    <mergeCell ref="B305:B306"/>
    <mergeCell ref="B307:B308"/>
    <mergeCell ref="C307:C308"/>
    <mergeCell ref="D307:D308"/>
    <mergeCell ref="E307:E308"/>
    <mergeCell ref="B309:B310"/>
    <mergeCell ref="C309:C310"/>
    <mergeCell ref="C321:C322"/>
    <mergeCell ref="D321:D322"/>
    <mergeCell ref="D317:D318"/>
    <mergeCell ref="E317:E318"/>
    <mergeCell ref="B319:B320"/>
    <mergeCell ref="C319:C320"/>
    <mergeCell ref="D319:D320"/>
    <mergeCell ref="E319:E320"/>
    <mergeCell ref="E321:E322"/>
    <mergeCell ref="I67:I68"/>
    <mergeCell ref="I69:I70"/>
    <mergeCell ref="I53:I54"/>
    <mergeCell ref="I55:I56"/>
    <mergeCell ref="I57:I58"/>
    <mergeCell ref="I59:I60"/>
    <mergeCell ref="I61:I62"/>
    <mergeCell ref="I63:I64"/>
    <mergeCell ref="I65:I66"/>
    <mergeCell ref="I13:I14"/>
    <mergeCell ref="I15:I16"/>
    <mergeCell ref="H17:H18"/>
    <mergeCell ref="I17:I18"/>
    <mergeCell ref="H19:H20"/>
    <mergeCell ref="I19:I20"/>
    <mergeCell ref="I21:I22"/>
    <mergeCell ref="H21:H22"/>
    <mergeCell ref="H23:H24"/>
    <mergeCell ref="H25:H26"/>
    <mergeCell ref="H27:H28"/>
    <mergeCell ref="I27:I28"/>
    <mergeCell ref="H29:H30"/>
    <mergeCell ref="I29:I30"/>
    <mergeCell ref="H31:H32"/>
    <mergeCell ref="I31:I32"/>
    <mergeCell ref="H33:H34"/>
    <mergeCell ref="I33:I34"/>
    <mergeCell ref="H35:H36"/>
    <mergeCell ref="I35:I36"/>
    <mergeCell ref="I37:I38"/>
    <mergeCell ref="H37:H38"/>
    <mergeCell ref="H39:H40"/>
    <mergeCell ref="H41:H42"/>
    <mergeCell ref="H43:H44"/>
    <mergeCell ref="H45:H46"/>
    <mergeCell ref="H47:H48"/>
    <mergeCell ref="H49:H50"/>
    <mergeCell ref="I39:I40"/>
    <mergeCell ref="I41:I42"/>
    <mergeCell ref="I43:I44"/>
    <mergeCell ref="I45:I46"/>
    <mergeCell ref="I47:I48"/>
    <mergeCell ref="I49:I50"/>
    <mergeCell ref="I51:I52"/>
    <mergeCell ref="H51:H52"/>
    <mergeCell ref="H53:H54"/>
    <mergeCell ref="H55:H56"/>
    <mergeCell ref="H57:H58"/>
    <mergeCell ref="H59:H60"/>
    <mergeCell ref="H61:H62"/>
    <mergeCell ref="H63:H64"/>
    <mergeCell ref="H65:H66"/>
    <mergeCell ref="H67:H68"/>
    <mergeCell ref="H69:H70"/>
    <mergeCell ref="H71:H72"/>
    <mergeCell ref="I71:I72"/>
    <mergeCell ref="H73:H74"/>
    <mergeCell ref="I73:I74"/>
    <mergeCell ref="B55:B56"/>
    <mergeCell ref="C55:C56"/>
    <mergeCell ref="D55:D56"/>
    <mergeCell ref="E55:E56"/>
    <mergeCell ref="C57:C58"/>
    <mergeCell ref="D57:D58"/>
    <mergeCell ref="E57:E58"/>
    <mergeCell ref="B57:B58"/>
    <mergeCell ref="B59:B60"/>
    <mergeCell ref="C59:C60"/>
    <mergeCell ref="D59:D60"/>
    <mergeCell ref="E59:E60"/>
    <mergeCell ref="B61:B62"/>
    <mergeCell ref="C61:C62"/>
    <mergeCell ref="C65:C66"/>
    <mergeCell ref="D65:D66"/>
    <mergeCell ref="D61:D62"/>
    <mergeCell ref="E61:E62"/>
    <mergeCell ref="B63:B64"/>
    <mergeCell ref="C63:C64"/>
    <mergeCell ref="D63:D64"/>
    <mergeCell ref="E63:E64"/>
    <mergeCell ref="E65:E66"/>
    <mergeCell ref="D69:D70"/>
    <mergeCell ref="E69:E70"/>
    <mergeCell ref="B65:B66"/>
    <mergeCell ref="B67:B68"/>
    <mergeCell ref="C67:C68"/>
    <mergeCell ref="D67:D68"/>
    <mergeCell ref="E67:E68"/>
    <mergeCell ref="B69:B70"/>
    <mergeCell ref="C69:C70"/>
    <mergeCell ref="B71:B72"/>
    <mergeCell ref="C71:C72"/>
    <mergeCell ref="D71:D72"/>
    <mergeCell ref="E71:E72"/>
    <mergeCell ref="C73:C74"/>
    <mergeCell ref="D73:D74"/>
    <mergeCell ref="E73:E74"/>
    <mergeCell ref="B73:B74"/>
    <mergeCell ref="B75:B76"/>
    <mergeCell ref="C75:C76"/>
    <mergeCell ref="D75:D76"/>
    <mergeCell ref="E75:E76"/>
    <mergeCell ref="B77:B78"/>
    <mergeCell ref="C77:C78"/>
    <mergeCell ref="C81:C82"/>
    <mergeCell ref="D81:D82"/>
    <mergeCell ref="D77:D78"/>
    <mergeCell ref="E77:E78"/>
    <mergeCell ref="B79:B80"/>
    <mergeCell ref="C79:C80"/>
    <mergeCell ref="D79:D80"/>
    <mergeCell ref="E79:E80"/>
    <mergeCell ref="E81:E82"/>
    <mergeCell ref="D85:D86"/>
    <mergeCell ref="E85:E86"/>
    <mergeCell ref="B81:B82"/>
    <mergeCell ref="B83:B84"/>
    <mergeCell ref="C83:C84"/>
    <mergeCell ref="D83:D84"/>
    <mergeCell ref="E83:E84"/>
    <mergeCell ref="B85:B86"/>
    <mergeCell ref="C85:C86"/>
    <mergeCell ref="C97:C98"/>
    <mergeCell ref="D97:D98"/>
    <mergeCell ref="D93:D94"/>
    <mergeCell ref="E93:E94"/>
    <mergeCell ref="B95:B96"/>
    <mergeCell ref="C95:C96"/>
    <mergeCell ref="D95:D96"/>
    <mergeCell ref="E95:E96"/>
    <mergeCell ref="E97:E98"/>
    <mergeCell ref="B87:B88"/>
    <mergeCell ref="C87:C88"/>
    <mergeCell ref="D87:D88"/>
    <mergeCell ref="E87:E88"/>
    <mergeCell ref="C89:C90"/>
    <mergeCell ref="D89:D90"/>
    <mergeCell ref="E89:E90"/>
    <mergeCell ref="B89:B90"/>
    <mergeCell ref="B91:B92"/>
    <mergeCell ref="C91:C92"/>
    <mergeCell ref="D91:D92"/>
    <mergeCell ref="E91:E92"/>
    <mergeCell ref="B93:B94"/>
    <mergeCell ref="C93:C94"/>
    <mergeCell ref="D101:D102"/>
    <mergeCell ref="E101:E102"/>
    <mergeCell ref="B97:B98"/>
    <mergeCell ref="B99:B100"/>
    <mergeCell ref="C99:C100"/>
    <mergeCell ref="D99:D100"/>
    <mergeCell ref="E99:E100"/>
    <mergeCell ref="B101:B102"/>
    <mergeCell ref="C101:C102"/>
    <mergeCell ref="B103:B104"/>
    <mergeCell ref="C103:C104"/>
    <mergeCell ref="D103:D104"/>
    <mergeCell ref="E103:E104"/>
    <mergeCell ref="C105:C106"/>
    <mergeCell ref="D105:D106"/>
    <mergeCell ref="E105:E106"/>
    <mergeCell ref="B105:B106"/>
    <mergeCell ref="B107:B108"/>
    <mergeCell ref="C107:C108"/>
    <mergeCell ref="D107:D108"/>
    <mergeCell ref="E107:E108"/>
    <mergeCell ref="B109:B110"/>
    <mergeCell ref="C109:C110"/>
    <mergeCell ref="C113:C114"/>
    <mergeCell ref="D113:D114"/>
    <mergeCell ref="D109:D110"/>
    <mergeCell ref="E109:E110"/>
    <mergeCell ref="B111:B112"/>
    <mergeCell ref="C111:C112"/>
    <mergeCell ref="D111:D112"/>
    <mergeCell ref="E111:E112"/>
    <mergeCell ref="E113:E114"/>
    <mergeCell ref="D117:D118"/>
    <mergeCell ref="E117:E118"/>
    <mergeCell ref="B113:B114"/>
    <mergeCell ref="B115:B116"/>
    <mergeCell ref="C115:C116"/>
    <mergeCell ref="D115:D116"/>
    <mergeCell ref="E115:E116"/>
    <mergeCell ref="B117:B118"/>
    <mergeCell ref="C117:C118"/>
    <mergeCell ref="C129:C130"/>
    <mergeCell ref="D129:D130"/>
    <mergeCell ref="D125:D126"/>
    <mergeCell ref="E125:E126"/>
    <mergeCell ref="B127:B128"/>
    <mergeCell ref="C127:C128"/>
    <mergeCell ref="D127:D128"/>
    <mergeCell ref="E127:E128"/>
    <mergeCell ref="E129:E130"/>
    <mergeCell ref="D133:D134"/>
    <mergeCell ref="E133:E134"/>
    <mergeCell ref="B129:B130"/>
    <mergeCell ref="B131:B132"/>
    <mergeCell ref="C131:C132"/>
    <mergeCell ref="D131:D132"/>
    <mergeCell ref="E131:E132"/>
    <mergeCell ref="B133:B134"/>
    <mergeCell ref="C133:C134"/>
    <mergeCell ref="I125:I126"/>
    <mergeCell ref="I127:I128"/>
    <mergeCell ref="I111:I112"/>
    <mergeCell ref="I113:I114"/>
    <mergeCell ref="I115:I116"/>
    <mergeCell ref="I117:I118"/>
    <mergeCell ref="I119:I120"/>
    <mergeCell ref="I121:I122"/>
    <mergeCell ref="I123:I124"/>
    <mergeCell ref="I83:I84"/>
    <mergeCell ref="I85:I86"/>
    <mergeCell ref="I87:I88"/>
    <mergeCell ref="I89:I90"/>
    <mergeCell ref="I91:I92"/>
    <mergeCell ref="I93:I94"/>
    <mergeCell ref="I95:I96"/>
    <mergeCell ref="I97:I98"/>
    <mergeCell ref="I99:I100"/>
    <mergeCell ref="I101:I102"/>
    <mergeCell ref="I103:I104"/>
    <mergeCell ref="I105:I106"/>
    <mergeCell ref="I107:I108"/>
    <mergeCell ref="I109:I110"/>
    <mergeCell ref="I295:I296"/>
    <mergeCell ref="I297:I298"/>
    <mergeCell ref="I281:I282"/>
    <mergeCell ref="I283:I284"/>
    <mergeCell ref="I285:I286"/>
    <mergeCell ref="I287:I288"/>
    <mergeCell ref="I289:I290"/>
    <mergeCell ref="I291:I292"/>
    <mergeCell ref="I293:I294"/>
    <mergeCell ref="H303:H304"/>
    <mergeCell ref="H305:H306"/>
    <mergeCell ref="H307:H308"/>
    <mergeCell ref="H295:H296"/>
    <mergeCell ref="H297:H298"/>
    <mergeCell ref="H299:H300"/>
    <mergeCell ref="I299:I300"/>
    <mergeCell ref="H301:H302"/>
    <mergeCell ref="I301:I302"/>
    <mergeCell ref="I303:I304"/>
    <mergeCell ref="H313:H314"/>
    <mergeCell ref="H315:H316"/>
    <mergeCell ref="H317:H318"/>
    <mergeCell ref="I305:I306"/>
    <mergeCell ref="I307:I308"/>
    <mergeCell ref="H309:H310"/>
    <mergeCell ref="I309:I310"/>
    <mergeCell ref="H311:H312"/>
    <mergeCell ref="I311:I312"/>
    <mergeCell ref="I313:I314"/>
    <mergeCell ref="H323:H324"/>
    <mergeCell ref="H325:H326"/>
    <mergeCell ref="H327:H328"/>
    <mergeCell ref="I315:I316"/>
    <mergeCell ref="I317:I318"/>
    <mergeCell ref="H319:H320"/>
    <mergeCell ref="I319:I320"/>
    <mergeCell ref="H321:H322"/>
    <mergeCell ref="I321:I322"/>
    <mergeCell ref="I323:I324"/>
    <mergeCell ref="H75:H76"/>
    <mergeCell ref="I75:I76"/>
    <mergeCell ref="H77:H78"/>
    <mergeCell ref="I77:I78"/>
    <mergeCell ref="H79:H80"/>
    <mergeCell ref="I79:I80"/>
    <mergeCell ref="I81:I82"/>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23:H124"/>
    <mergeCell ref="H125:H126"/>
    <mergeCell ref="H127:H128"/>
    <mergeCell ref="H129:H130"/>
    <mergeCell ref="I129:I130"/>
    <mergeCell ref="H131:H132"/>
    <mergeCell ref="I131:I132"/>
    <mergeCell ref="H109:H110"/>
    <mergeCell ref="H111:H112"/>
    <mergeCell ref="H113:H114"/>
    <mergeCell ref="H115:H116"/>
    <mergeCell ref="H117:H118"/>
    <mergeCell ref="H119:H120"/>
    <mergeCell ref="H121:H122"/>
    <mergeCell ref="H281:H282"/>
    <mergeCell ref="H283:H284"/>
    <mergeCell ref="H285:H286"/>
    <mergeCell ref="H287:H288"/>
    <mergeCell ref="H289:H290"/>
    <mergeCell ref="H291:H292"/>
    <mergeCell ref="H293:H294"/>
    <mergeCell ref="H333:H334"/>
    <mergeCell ref="H335:H336"/>
    <mergeCell ref="I325:I326"/>
    <mergeCell ref="I327:I328"/>
    <mergeCell ref="H329:H330"/>
    <mergeCell ref="I329:I330"/>
    <mergeCell ref="H331:H332"/>
    <mergeCell ref="I331:I332"/>
    <mergeCell ref="I333:I334"/>
    <mergeCell ref="I335:I336"/>
    <mergeCell ref="B119:B120"/>
    <mergeCell ref="C119:C120"/>
    <mergeCell ref="D119:D120"/>
    <mergeCell ref="E119:E120"/>
    <mergeCell ref="C121:C122"/>
    <mergeCell ref="D121:D122"/>
    <mergeCell ref="E121:E122"/>
    <mergeCell ref="B121:B122"/>
    <mergeCell ref="B123:B124"/>
    <mergeCell ref="C123:C124"/>
    <mergeCell ref="D123:D124"/>
    <mergeCell ref="E123:E124"/>
    <mergeCell ref="B125:B126"/>
    <mergeCell ref="C125:C126"/>
    <mergeCell ref="B135:B136"/>
    <mergeCell ref="C135:C136"/>
    <mergeCell ref="D135:D136"/>
    <mergeCell ref="E135:E136"/>
    <mergeCell ref="C137:C138"/>
    <mergeCell ref="D137:D138"/>
    <mergeCell ref="E137:E138"/>
    <mergeCell ref="B137:B138"/>
    <mergeCell ref="B139:B140"/>
    <mergeCell ref="C139:C140"/>
    <mergeCell ref="D139:D140"/>
    <mergeCell ref="E139:E140"/>
    <mergeCell ref="B141:B142"/>
    <mergeCell ref="C141:C142"/>
    <mergeCell ref="C145:C146"/>
    <mergeCell ref="D145:D146"/>
    <mergeCell ref="D141:D142"/>
    <mergeCell ref="E141:E142"/>
    <mergeCell ref="B143:B144"/>
    <mergeCell ref="C143:C144"/>
    <mergeCell ref="D143:D144"/>
    <mergeCell ref="E143:E144"/>
    <mergeCell ref="E145:E146"/>
    <mergeCell ref="D149:D150"/>
    <mergeCell ref="E149:E150"/>
    <mergeCell ref="B145:B146"/>
    <mergeCell ref="B147:B148"/>
    <mergeCell ref="C147:C148"/>
    <mergeCell ref="D147:D148"/>
    <mergeCell ref="E147:E148"/>
    <mergeCell ref="B149:B150"/>
    <mergeCell ref="C149:C150"/>
    <mergeCell ref="B151:B152"/>
    <mergeCell ref="C151:C152"/>
    <mergeCell ref="D151:D152"/>
    <mergeCell ref="E151:E152"/>
    <mergeCell ref="C153:C154"/>
    <mergeCell ref="D153:D154"/>
    <mergeCell ref="E153:E154"/>
    <mergeCell ref="B153:B154"/>
    <mergeCell ref="B155:B156"/>
    <mergeCell ref="C155:C156"/>
    <mergeCell ref="D155:D156"/>
    <mergeCell ref="E155:E156"/>
    <mergeCell ref="B157:B158"/>
    <mergeCell ref="C157:C158"/>
    <mergeCell ref="C161:C162"/>
    <mergeCell ref="D161:D162"/>
    <mergeCell ref="D157:D158"/>
    <mergeCell ref="E157:E158"/>
    <mergeCell ref="B159:B160"/>
    <mergeCell ref="C159:C160"/>
    <mergeCell ref="D159:D160"/>
    <mergeCell ref="E159:E160"/>
    <mergeCell ref="E161:E162"/>
    <mergeCell ref="D165:D166"/>
    <mergeCell ref="E165:E166"/>
    <mergeCell ref="B161:B162"/>
    <mergeCell ref="B163:B164"/>
    <mergeCell ref="C163:C164"/>
    <mergeCell ref="D163:D164"/>
    <mergeCell ref="E163:E164"/>
    <mergeCell ref="B165:B166"/>
    <mergeCell ref="C165:C166"/>
    <mergeCell ref="B199:B200"/>
    <mergeCell ref="C199:C200"/>
    <mergeCell ref="D199:D200"/>
    <mergeCell ref="E199:E200"/>
    <mergeCell ref="C201:C202"/>
    <mergeCell ref="D201:D202"/>
    <mergeCell ref="E201:E202"/>
    <mergeCell ref="B201:B202"/>
    <mergeCell ref="B203:B204"/>
    <mergeCell ref="C203:C204"/>
    <mergeCell ref="D203:D204"/>
    <mergeCell ref="E203:E204"/>
    <mergeCell ref="B205:B206"/>
    <mergeCell ref="C205:C206"/>
    <mergeCell ref="D213:D214"/>
    <mergeCell ref="E213:E214"/>
    <mergeCell ref="B209:B210"/>
    <mergeCell ref="B211:B212"/>
    <mergeCell ref="C211:C212"/>
    <mergeCell ref="D211:D212"/>
    <mergeCell ref="E211:E212"/>
    <mergeCell ref="B213:B214"/>
    <mergeCell ref="C213:C214"/>
    <mergeCell ref="B215:B216"/>
    <mergeCell ref="C215:C216"/>
    <mergeCell ref="D215:D216"/>
    <mergeCell ref="E215:E216"/>
    <mergeCell ref="C217:C218"/>
    <mergeCell ref="D217:D218"/>
    <mergeCell ref="E217:E218"/>
    <mergeCell ref="B217:B218"/>
    <mergeCell ref="B219:B220"/>
    <mergeCell ref="C219:C220"/>
    <mergeCell ref="D219:D220"/>
    <mergeCell ref="E219:E220"/>
    <mergeCell ref="B221:B222"/>
    <mergeCell ref="C221:C222"/>
    <mergeCell ref="C225:C226"/>
    <mergeCell ref="D225:D226"/>
    <mergeCell ref="D221:D222"/>
    <mergeCell ref="E221:E222"/>
    <mergeCell ref="B223:B224"/>
    <mergeCell ref="C223:C224"/>
    <mergeCell ref="D223:D224"/>
    <mergeCell ref="E223:E224"/>
    <mergeCell ref="E225:E226"/>
    <mergeCell ref="D229:D230"/>
    <mergeCell ref="E229:E230"/>
    <mergeCell ref="B225:B226"/>
    <mergeCell ref="B227:B228"/>
    <mergeCell ref="C227:C228"/>
    <mergeCell ref="D227:D228"/>
    <mergeCell ref="E227:E228"/>
    <mergeCell ref="B229:B230"/>
    <mergeCell ref="C229:C230"/>
    <mergeCell ref="C241:C242"/>
    <mergeCell ref="D241:D242"/>
    <mergeCell ref="D237:D238"/>
    <mergeCell ref="E237:E238"/>
    <mergeCell ref="B239:B240"/>
    <mergeCell ref="C239:C240"/>
    <mergeCell ref="D239:D240"/>
    <mergeCell ref="E239:E240"/>
    <mergeCell ref="E241:E242"/>
    <mergeCell ref="D245:D246"/>
    <mergeCell ref="E245:E246"/>
    <mergeCell ref="B241:B242"/>
    <mergeCell ref="B243:B244"/>
    <mergeCell ref="C243:C244"/>
    <mergeCell ref="D243:D244"/>
    <mergeCell ref="E243:E244"/>
    <mergeCell ref="B245:B246"/>
    <mergeCell ref="C245:C246"/>
    <mergeCell ref="B231:B232"/>
    <mergeCell ref="C231:C232"/>
    <mergeCell ref="D231:D232"/>
    <mergeCell ref="E231:E232"/>
    <mergeCell ref="C233:C234"/>
    <mergeCell ref="D233:D234"/>
    <mergeCell ref="E233:E234"/>
    <mergeCell ref="B233:B234"/>
    <mergeCell ref="B235:B236"/>
    <mergeCell ref="C235:C236"/>
    <mergeCell ref="D235:D236"/>
    <mergeCell ref="E235:E236"/>
    <mergeCell ref="B237:B238"/>
    <mergeCell ref="C237:C238"/>
    <mergeCell ref="B247:B248"/>
    <mergeCell ref="C247:C248"/>
    <mergeCell ref="D247:D248"/>
    <mergeCell ref="E247:E248"/>
    <mergeCell ref="C249:C250"/>
    <mergeCell ref="D249:D250"/>
    <mergeCell ref="E249:E250"/>
    <mergeCell ref="B249:B250"/>
    <mergeCell ref="B251:B252"/>
    <mergeCell ref="C251:C252"/>
    <mergeCell ref="D251:D252"/>
    <mergeCell ref="E251:E252"/>
    <mergeCell ref="B253:B254"/>
    <mergeCell ref="C253:C254"/>
    <mergeCell ref="C257:C258"/>
    <mergeCell ref="D257:D258"/>
    <mergeCell ref="D253:D254"/>
    <mergeCell ref="E253:E254"/>
    <mergeCell ref="B255:B256"/>
    <mergeCell ref="C255:C256"/>
    <mergeCell ref="D255:D256"/>
    <mergeCell ref="E255:E256"/>
    <mergeCell ref="E257:E258"/>
    <mergeCell ref="D261:D262"/>
    <mergeCell ref="E261:E262"/>
    <mergeCell ref="B257:B258"/>
    <mergeCell ref="B259:B260"/>
    <mergeCell ref="C259:C260"/>
    <mergeCell ref="D259:D260"/>
    <mergeCell ref="E259:E260"/>
    <mergeCell ref="B261:B262"/>
    <mergeCell ref="C261:C262"/>
    <mergeCell ref="B263:B264"/>
    <mergeCell ref="C263:C264"/>
    <mergeCell ref="D263:D264"/>
    <mergeCell ref="E263:E264"/>
    <mergeCell ref="C265:C266"/>
    <mergeCell ref="D265:D266"/>
    <mergeCell ref="E265:E266"/>
    <mergeCell ref="B265:B266"/>
    <mergeCell ref="B267:B268"/>
    <mergeCell ref="C267:C268"/>
    <mergeCell ref="D267:D268"/>
    <mergeCell ref="E267:E268"/>
    <mergeCell ref="B269:B270"/>
    <mergeCell ref="C269:C270"/>
    <mergeCell ref="C273:C274"/>
    <mergeCell ref="D273:D274"/>
    <mergeCell ref="D269:D270"/>
    <mergeCell ref="E269:E270"/>
    <mergeCell ref="B271:B272"/>
    <mergeCell ref="C271:C272"/>
    <mergeCell ref="D271:D272"/>
    <mergeCell ref="E271:E272"/>
    <mergeCell ref="E273:E274"/>
    <mergeCell ref="D277:D278"/>
    <mergeCell ref="E277:E278"/>
    <mergeCell ref="B273:B274"/>
    <mergeCell ref="B275:B276"/>
    <mergeCell ref="C275:C276"/>
    <mergeCell ref="D275:D276"/>
    <mergeCell ref="E275:E276"/>
    <mergeCell ref="B277:B278"/>
    <mergeCell ref="C277:C278"/>
  </mergeCells>
  <drawing r:id="rId1"/>
</worksheet>
</file>