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ejamento Financeiro" sheetId="1" r:id="rId4"/>
  </sheets>
  <definedNames/>
  <calcPr/>
  <extLst>
    <ext uri="GoogleSheetsCustomDataVersion2">
      <go:sheetsCustomData xmlns:go="http://customooxmlschemas.google.com/" r:id="rId5" roundtripDataChecksum="29ewVc8FbjquIr2k7cNRFA/y4vpUW6VA/Q//BxxiiNM="/>
    </ext>
  </extLst>
</workbook>
</file>

<file path=xl/sharedStrings.xml><?xml version="1.0" encoding="utf-8"?>
<sst xmlns="http://schemas.openxmlformats.org/spreadsheetml/2006/main" count="50" uniqueCount="18">
  <si>
    <t>ROI BASEADO NO ORÇAMENTO DIÁRIO</t>
  </si>
  <si>
    <t>ROI NA ESCALA DE ORÇAMENTO DE 30%</t>
  </si>
  <si>
    <t>ROI NA ESCALA DE ORÇAMENTO DE 60%</t>
  </si>
  <si>
    <t>ROI NA ESCALA DE ORÇAMENTO DE 100%</t>
  </si>
  <si>
    <t>ESCALA DE ROI</t>
  </si>
  <si>
    <t>ROI 20%</t>
  </si>
  <si>
    <t>ROI 50%</t>
  </si>
  <si>
    <t>ROI 100%</t>
  </si>
  <si>
    <t>DÓLAR HOJE</t>
  </si>
  <si>
    <t>VERBA DE
GUERRA</t>
  </si>
  <si>
    <t>REAL R$</t>
  </si>
  <si>
    <t>DÓLAR US$</t>
  </si>
  <si>
    <t>VERBA DE
GUERRA
 + 30%</t>
  </si>
  <si>
    <t>VERBA DE
GUERRA
 + 60%</t>
  </si>
  <si>
    <t>VERBA DE
GUERRA
 + 100%</t>
  </si>
  <si>
    <t>ESCALA DE ORÇAMENTO</t>
  </si>
  <si>
    <t>DIA</t>
  </si>
  <si>
    <t>MÊS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</si>
</sst>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[$$]#,##0.00"/>
  </numFmts>
  <fonts count="10">
    <font>
      <sz val="10.0"/>
      <color rgb="FF000000"/>
      <name val="Arial"/>
      <scheme val="minor"/>
    </font>
    <font>
      <color theme="1"/>
      <name val="Arial"/>
    </font>
    <font>
      <b/>
      <color rgb="FFFFFFFF"/>
      <name val="Arial"/>
    </font>
    <font>
      <b/>
      <color rgb="FF000000"/>
      <name val="Montserrat"/>
    </font>
    <font>
      <b/>
      <sz val="8.0"/>
      <color theme="1"/>
      <name val="Arial"/>
    </font>
    <font>
      <b/>
      <sz val="8.0"/>
      <color rgb="FF000000"/>
      <name val="Montserrat"/>
    </font>
    <font>
      <b/>
      <color theme="1"/>
      <name val="Arial"/>
    </font>
    <font/>
    <font>
      <b/>
      <sz val="11.0"/>
      <color rgb="FF000000"/>
      <name val="Montserrat"/>
    </font>
    <font>
      <sz val="11.0"/>
      <color rgb="FF000000"/>
      <name val="Montserrat"/>
    </font>
  </fonts>
  <fills count="8">
    <fill>
      <patternFill patternType="none"/>
    </fill>
    <fill>
      <patternFill patternType="lightGray"/>
    </fill>
    <fill>
      <patternFill patternType="solid">
        <fgColor rgb="FFB45F06"/>
        <bgColor rgb="FFB45F06"/>
      </patternFill>
    </fill>
    <fill>
      <patternFill patternType="solid">
        <fgColor rgb="FF434343"/>
        <bgColor rgb="FF434343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3" fontId="2" numFmtId="0" xfId="0" applyAlignment="1" applyFill="1" applyFont="1">
      <alignment horizontal="center" vertical="center"/>
    </xf>
    <xf borderId="1" fillId="4" fontId="3" numFmtId="0" xfId="0" applyAlignment="1" applyBorder="1" applyFill="1" applyFont="1">
      <alignment horizontal="center" vertical="center"/>
    </xf>
    <xf borderId="2" fillId="4" fontId="4" numFmtId="164" xfId="0" applyAlignment="1" applyBorder="1" applyFont="1" applyNumberFormat="1">
      <alignment horizontal="center" vertical="center"/>
    </xf>
    <xf borderId="2" fillId="4" fontId="5" numFmtId="164" xfId="0" applyAlignment="1" applyBorder="1" applyFont="1" applyNumberFormat="1">
      <alignment horizontal="center" vertical="center"/>
    </xf>
    <xf borderId="3" fillId="4" fontId="6" numFmtId="0" xfId="0" applyAlignment="1" applyBorder="1" applyFont="1">
      <alignment horizontal="center" vertical="center"/>
    </xf>
    <xf borderId="4" fillId="0" fontId="7" numFmtId="0" xfId="0" applyBorder="1" applyFont="1"/>
    <xf borderId="5" fillId="4" fontId="6" numFmtId="0" xfId="0" applyAlignment="1" applyBorder="1" applyFont="1">
      <alignment horizontal="center" vertical="center"/>
    </xf>
    <xf borderId="6" fillId="4" fontId="4" numFmtId="0" xfId="0" applyAlignment="1" applyBorder="1" applyFont="1">
      <alignment horizontal="center" vertical="center"/>
    </xf>
    <xf borderId="1" fillId="4" fontId="8" numFmtId="9" xfId="0" applyAlignment="1" applyBorder="1" applyFont="1" applyNumberFormat="1">
      <alignment horizontal="center" vertical="center"/>
    </xf>
    <xf borderId="7" fillId="4" fontId="6" numFmtId="164" xfId="0" applyAlignment="1" applyBorder="1" applyFont="1" applyNumberFormat="1">
      <alignment horizontal="center" vertical="center"/>
    </xf>
    <xf borderId="7" fillId="0" fontId="7" numFmtId="0" xfId="0" applyBorder="1" applyFont="1"/>
    <xf borderId="4" fillId="4" fontId="6" numFmtId="0" xfId="0" applyAlignment="1" applyBorder="1" applyFont="1">
      <alignment horizontal="center" vertical="center"/>
    </xf>
    <xf borderId="1" fillId="4" fontId="6" numFmtId="0" xfId="0" applyAlignment="1" applyBorder="1" applyFont="1">
      <alignment horizontal="center" vertical="center"/>
    </xf>
    <xf borderId="8" fillId="0" fontId="7" numFmtId="0" xfId="0" applyBorder="1" applyFont="1"/>
    <xf borderId="2" fillId="5" fontId="5" numFmtId="164" xfId="0" applyAlignment="1" applyBorder="1" applyFill="1" applyFont="1" applyNumberFormat="1">
      <alignment horizontal="center" vertical="center"/>
    </xf>
    <xf borderId="2" fillId="5" fontId="3" numFmtId="164" xfId="0" applyAlignment="1" applyBorder="1" applyFont="1" applyNumberFormat="1">
      <alignment horizontal="center" vertical="center"/>
    </xf>
    <xf borderId="2" fillId="5" fontId="9" numFmtId="164" xfId="0" applyAlignment="1" applyBorder="1" applyFont="1" applyNumberFormat="1">
      <alignment horizontal="center" vertical="center"/>
    </xf>
    <xf borderId="1" fillId="5" fontId="1" numFmtId="9" xfId="0" applyAlignment="1" applyBorder="1" applyFont="1" applyNumberFormat="1">
      <alignment horizontal="center" vertical="center"/>
    </xf>
    <xf borderId="2" fillId="4" fontId="1" numFmtId="164" xfId="0" applyAlignment="1" applyBorder="1" applyFont="1" applyNumberFormat="1">
      <alignment horizontal="center" vertical="center"/>
    </xf>
    <xf borderId="1" fillId="5" fontId="1" numFmtId="164" xfId="0" applyAlignment="1" applyBorder="1" applyFont="1" applyNumberFormat="1">
      <alignment horizontal="center" vertical="center"/>
    </xf>
    <xf borderId="1" fillId="5" fontId="1" numFmtId="165" xfId="0" applyAlignment="1" applyBorder="1" applyFont="1" applyNumberFormat="1">
      <alignment horizontal="center" vertical="center"/>
    </xf>
    <xf borderId="9" fillId="0" fontId="7" numFmtId="0" xfId="0" applyBorder="1" applyFont="1"/>
    <xf borderId="9" fillId="5" fontId="9" numFmtId="164" xfId="0" applyAlignment="1" applyBorder="1" applyFont="1" applyNumberFormat="1">
      <alignment horizontal="center" vertical="center"/>
    </xf>
    <xf borderId="1" fillId="6" fontId="1" numFmtId="165" xfId="0" applyAlignment="1" applyBorder="1" applyFill="1" applyFont="1" applyNumberFormat="1">
      <alignment horizontal="center" vertical="center"/>
    </xf>
    <xf borderId="0" fillId="7" fontId="1" numFmtId="0" xfId="0" applyAlignment="1" applyFill="1" applyFont="1">
      <alignment horizontal="center" vertical="center"/>
    </xf>
    <xf borderId="0" fillId="7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 outlineLevelCol="1"/>
  <cols>
    <col customWidth="1" min="1" max="1" width="4.88"/>
    <col customWidth="1" min="2" max="2" width="9.63"/>
    <col customWidth="1" min="3" max="3" width="24.5"/>
    <col customWidth="1" min="4" max="4" width="19.13"/>
    <col customWidth="1" min="5" max="5" width="17.25"/>
    <col customWidth="1" min="6" max="6" width="17.38"/>
    <col customWidth="1" min="7" max="7" width="3.25"/>
    <col customWidth="1" min="8" max="8" width="11.5"/>
    <col customWidth="1" min="14" max="14" width="2.63"/>
    <col customWidth="1" min="15" max="15" width="1.25" outlineLevel="1"/>
    <col customWidth="1" min="16" max="16" width="11.5" outlineLevel="1"/>
    <col min="17" max="21" width="12.63" outlineLevel="1"/>
    <col customWidth="1" min="22" max="22" width="2.0"/>
    <col customWidth="1" min="23" max="23" width="1.25" outlineLevel="1"/>
    <col customWidth="1" min="24" max="24" width="11.5" outlineLevel="1"/>
    <col min="25" max="28" width="12.63" outlineLevel="1"/>
    <col customWidth="1" min="29" max="29" width="10.25" outlineLevel="1"/>
    <col customWidth="1" min="30" max="30" width="2.13"/>
    <col customWidth="1" min="31" max="31" width="1.25" outlineLevel="1"/>
    <col customWidth="1" min="32" max="32" width="11.5" outlineLevel="1"/>
    <col min="33" max="38" width="12.63" outlineLevel="1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ht="15.75" customHeight="1">
      <c r="A2" s="1"/>
      <c r="B2" s="1"/>
      <c r="C2" s="1"/>
      <c r="D2" s="1"/>
      <c r="E2" s="1"/>
      <c r="F2" s="1"/>
      <c r="G2" s="1"/>
      <c r="H2" s="2" t="s">
        <v>0</v>
      </c>
      <c r="N2" s="1"/>
      <c r="O2" s="1"/>
      <c r="P2" s="2" t="s">
        <v>1</v>
      </c>
      <c r="V2" s="1"/>
      <c r="W2" s="1"/>
      <c r="X2" s="2" t="s">
        <v>2</v>
      </c>
      <c r="AD2" s="1"/>
      <c r="AE2" s="1"/>
      <c r="AF2" s="2" t="s">
        <v>3</v>
      </c>
      <c r="AL2" s="1"/>
    </row>
    <row r="3" ht="15.75" customHeight="1">
      <c r="A3" s="1"/>
      <c r="B3" s="1"/>
      <c r="C3" s="3" t="s">
        <v>4</v>
      </c>
      <c r="D3" s="3" t="s">
        <v>5</v>
      </c>
      <c r="E3" s="3" t="s">
        <v>6</v>
      </c>
      <c r="F3" s="3" t="s">
        <v>7</v>
      </c>
      <c r="G3" s="1"/>
      <c r="H3" s="4" t="s">
        <v>8</v>
      </c>
      <c r="I3" s="5" t="s">
        <v>9</v>
      </c>
      <c r="J3" s="6" t="s">
        <v>10</v>
      </c>
      <c r="K3" s="7"/>
      <c r="L3" s="8" t="s">
        <v>11</v>
      </c>
      <c r="M3" s="7"/>
      <c r="N3" s="1"/>
      <c r="O3" s="1"/>
      <c r="P3" s="4" t="s">
        <v>8</v>
      </c>
      <c r="Q3" s="9" t="s">
        <v>12</v>
      </c>
      <c r="R3" s="6" t="s">
        <v>10</v>
      </c>
      <c r="S3" s="7"/>
      <c r="T3" s="8" t="s">
        <v>11</v>
      </c>
      <c r="U3" s="7"/>
      <c r="V3" s="1"/>
      <c r="W3" s="1"/>
      <c r="X3" s="4" t="s">
        <v>8</v>
      </c>
      <c r="Y3" s="9" t="s">
        <v>13</v>
      </c>
      <c r="Z3" s="6" t="s">
        <v>10</v>
      </c>
      <c r="AA3" s="7"/>
      <c r="AB3" s="8" t="s">
        <v>11</v>
      </c>
      <c r="AC3" s="7"/>
      <c r="AD3" s="1"/>
      <c r="AE3" s="1"/>
      <c r="AF3" s="4" t="s">
        <v>8</v>
      </c>
      <c r="AG3" s="9" t="s">
        <v>14</v>
      </c>
      <c r="AH3" s="6" t="s">
        <v>10</v>
      </c>
      <c r="AI3" s="7"/>
      <c r="AJ3" s="8" t="s">
        <v>11</v>
      </c>
      <c r="AK3" s="7"/>
      <c r="AL3" s="1"/>
    </row>
    <row r="4" ht="15.75" customHeight="1">
      <c r="A4" s="1"/>
      <c r="B4" s="1"/>
      <c r="C4" s="3" t="s">
        <v>15</v>
      </c>
      <c r="D4" s="10">
        <f>+30%</f>
        <v>0.3</v>
      </c>
      <c r="E4" s="10">
        <f>+60%</f>
        <v>0.6</v>
      </c>
      <c r="F4" s="10">
        <f>+100%</f>
        <v>1</v>
      </c>
      <c r="G4" s="1"/>
      <c r="H4" s="11">
        <f>IFERROR(__xludf.DUMMYFUNCTION("GOOGLEFINANCE(""USDBRL"")"),5.1297999999999995)</f>
        <v>5.1298</v>
      </c>
      <c r="I4" s="12"/>
      <c r="J4" s="13" t="s">
        <v>16</v>
      </c>
      <c r="K4" s="14" t="s">
        <v>17</v>
      </c>
      <c r="L4" s="14" t="s">
        <v>16</v>
      </c>
      <c r="M4" s="14" t="s">
        <v>17</v>
      </c>
      <c r="N4" s="1"/>
      <c r="O4" s="1"/>
      <c r="P4" s="11">
        <f>IFERROR(__xludf.DUMMYFUNCTION("GOOGLEFINANCE(""USDBRL"")"),5.1297999999999995)</f>
        <v>5.1298</v>
      </c>
      <c r="Q4" s="15"/>
      <c r="R4" s="13" t="s">
        <v>16</v>
      </c>
      <c r="S4" s="14" t="s">
        <v>17</v>
      </c>
      <c r="T4" s="14" t="s">
        <v>16</v>
      </c>
      <c r="U4" s="14" t="s">
        <v>17</v>
      </c>
      <c r="V4" s="1"/>
      <c r="W4" s="1"/>
      <c r="X4" s="11">
        <f>IFERROR(__xludf.DUMMYFUNCTION("GOOGLEFINANCE(""USDBRL"")"),5.1297999999999995)</f>
        <v>5.1298</v>
      </c>
      <c r="Y4" s="15"/>
      <c r="Z4" s="13" t="s">
        <v>16</v>
      </c>
      <c r="AA4" s="14" t="s">
        <v>17</v>
      </c>
      <c r="AB4" s="14" t="s">
        <v>16</v>
      </c>
      <c r="AC4" s="14" t="s">
        <v>17</v>
      </c>
      <c r="AD4" s="1"/>
      <c r="AE4" s="1"/>
      <c r="AF4" s="11">
        <f>IFERROR(__xludf.DUMMYFUNCTION("GOOGLEFINANCE(""USDBRL"")"),5.1297999999999995)</f>
        <v>5.1298</v>
      </c>
      <c r="AG4" s="15"/>
      <c r="AH4" s="13" t="s">
        <v>16</v>
      </c>
      <c r="AI4" s="14" t="s">
        <v>17</v>
      </c>
      <c r="AJ4" s="14" t="s">
        <v>16</v>
      </c>
      <c r="AK4" s="14" t="s">
        <v>17</v>
      </c>
      <c r="AL4" s="1"/>
    </row>
    <row r="5" ht="15.75" customHeight="1">
      <c r="A5" s="1"/>
      <c r="B5" s="16" t="s">
        <v>9</v>
      </c>
      <c r="C5" s="17">
        <v>20.0</v>
      </c>
      <c r="D5" s="18">
        <f>C5</f>
        <v>20</v>
      </c>
      <c r="E5" s="18">
        <f>C5</f>
        <v>20</v>
      </c>
      <c r="F5" s="18">
        <f>C5</f>
        <v>20</v>
      </c>
      <c r="G5" s="1"/>
      <c r="H5" s="19">
        <v>0.2</v>
      </c>
      <c r="I5" s="20">
        <f>C5</f>
        <v>20</v>
      </c>
      <c r="J5" s="21">
        <f>C5*H5</f>
        <v>4</v>
      </c>
      <c r="K5" s="21">
        <f t="shared" ref="K5:K7" si="5">J5*30</f>
        <v>120</v>
      </c>
      <c r="L5" s="22">
        <f t="shared" ref="L5:M5" si="1">J5/$H$4</f>
        <v>0.7797574954</v>
      </c>
      <c r="M5" s="22">
        <f t="shared" si="1"/>
        <v>23.39272486</v>
      </c>
      <c r="N5" s="1"/>
      <c r="O5" s="1"/>
      <c r="P5" s="19">
        <v>0.2</v>
      </c>
      <c r="Q5" s="20">
        <f>D6</f>
        <v>26</v>
      </c>
      <c r="R5" s="21">
        <f>D6*P5</f>
        <v>5.2</v>
      </c>
      <c r="S5" s="21">
        <f t="shared" ref="S5:S7" si="7">R5*30</f>
        <v>156</v>
      </c>
      <c r="T5" s="22">
        <f t="shared" ref="T5:U5" si="2">R5/$H$4</f>
        <v>1.013684744</v>
      </c>
      <c r="U5" s="22">
        <f t="shared" si="2"/>
        <v>30.41054232</v>
      </c>
      <c r="V5" s="1"/>
      <c r="W5" s="1"/>
      <c r="X5" s="19">
        <v>0.2</v>
      </c>
      <c r="Y5" s="20">
        <f>E6</f>
        <v>32</v>
      </c>
      <c r="Z5" s="21">
        <f>E6*X5</f>
        <v>6.4</v>
      </c>
      <c r="AA5" s="21">
        <f t="shared" ref="AA5:AA7" si="9">Z5*30</f>
        <v>192</v>
      </c>
      <c r="AB5" s="22">
        <f t="shared" ref="AB5:AC5" si="3">Z5/$H$4</f>
        <v>1.247611993</v>
      </c>
      <c r="AC5" s="22">
        <f t="shared" si="3"/>
        <v>37.42835978</v>
      </c>
      <c r="AD5" s="1"/>
      <c r="AE5" s="1"/>
      <c r="AF5" s="19">
        <v>0.2</v>
      </c>
      <c r="AG5" s="20">
        <f>F6</f>
        <v>40</v>
      </c>
      <c r="AH5" s="21">
        <f>F6*AF5</f>
        <v>8</v>
      </c>
      <c r="AI5" s="21">
        <f t="shared" ref="AI5:AI7" si="11">AH5*30</f>
        <v>240</v>
      </c>
      <c r="AJ5" s="22">
        <f t="shared" ref="AJ5:AK5" si="4">AH5/$H$4</f>
        <v>1.559514991</v>
      </c>
      <c r="AK5" s="22">
        <f t="shared" si="4"/>
        <v>46.78544973</v>
      </c>
      <c r="AL5" s="1"/>
    </row>
    <row r="6" ht="15.75" customHeight="1">
      <c r="A6" s="1"/>
      <c r="B6" s="23"/>
      <c r="C6" s="23"/>
      <c r="D6" s="24">
        <f>D5*1.3</f>
        <v>26</v>
      </c>
      <c r="E6" s="24">
        <f>E5*1.6</f>
        <v>32</v>
      </c>
      <c r="F6" s="24">
        <f>F5*2</f>
        <v>40</v>
      </c>
      <c r="G6" s="1"/>
      <c r="H6" s="19">
        <v>0.5</v>
      </c>
      <c r="I6" s="23"/>
      <c r="J6" s="21">
        <f>C5*H6</f>
        <v>10</v>
      </c>
      <c r="K6" s="21">
        <f t="shared" si="5"/>
        <v>300</v>
      </c>
      <c r="L6" s="22">
        <f t="shared" ref="L6:M6" si="6">J6/$H$4</f>
        <v>1.949393739</v>
      </c>
      <c r="M6" s="22">
        <f t="shared" si="6"/>
        <v>58.48181216</v>
      </c>
      <c r="N6" s="1"/>
      <c r="O6" s="1"/>
      <c r="P6" s="19">
        <v>0.5</v>
      </c>
      <c r="Q6" s="23"/>
      <c r="R6" s="21">
        <f>D6*P6</f>
        <v>13</v>
      </c>
      <c r="S6" s="21">
        <f t="shared" si="7"/>
        <v>390</v>
      </c>
      <c r="T6" s="22">
        <f t="shared" ref="T6:U6" si="8">R6/$H$4</f>
        <v>2.53421186</v>
      </c>
      <c r="U6" s="22">
        <f t="shared" si="8"/>
        <v>76.0263558</v>
      </c>
      <c r="V6" s="1"/>
      <c r="W6" s="1"/>
      <c r="X6" s="19">
        <v>0.5</v>
      </c>
      <c r="Y6" s="23"/>
      <c r="Z6" s="21">
        <f>E6*X6</f>
        <v>16</v>
      </c>
      <c r="AA6" s="21">
        <f t="shared" si="9"/>
        <v>480</v>
      </c>
      <c r="AB6" s="22">
        <f t="shared" ref="AB6:AC6" si="10">Z6/$H$4</f>
        <v>3.119029982</v>
      </c>
      <c r="AC6" s="22">
        <f t="shared" si="10"/>
        <v>93.57089945</v>
      </c>
      <c r="AD6" s="1"/>
      <c r="AE6" s="1"/>
      <c r="AF6" s="19">
        <v>0.5</v>
      </c>
      <c r="AG6" s="23"/>
      <c r="AH6" s="21">
        <f>F6*AF6</f>
        <v>20</v>
      </c>
      <c r="AI6" s="21">
        <f t="shared" si="11"/>
        <v>600</v>
      </c>
      <c r="AJ6" s="22">
        <f t="shared" ref="AJ6:AK6" si="12">AH6/$H$4</f>
        <v>3.898787477</v>
      </c>
      <c r="AK6" s="22">
        <f t="shared" si="12"/>
        <v>116.9636243</v>
      </c>
      <c r="AL6" s="1"/>
    </row>
    <row r="7" ht="15.75" customHeight="1">
      <c r="A7" s="1"/>
      <c r="B7" s="12"/>
      <c r="C7" s="12"/>
      <c r="D7" s="12"/>
      <c r="E7" s="12"/>
      <c r="F7" s="12"/>
      <c r="G7" s="1"/>
      <c r="H7" s="19">
        <v>1.0</v>
      </c>
      <c r="I7" s="12"/>
      <c r="J7" s="21">
        <f>C5*H7</f>
        <v>20</v>
      </c>
      <c r="K7" s="21">
        <f t="shared" si="5"/>
        <v>600</v>
      </c>
      <c r="L7" s="22">
        <f t="shared" ref="L7:M7" si="13">J7/$H$4</f>
        <v>3.898787477</v>
      </c>
      <c r="M7" s="22">
        <f t="shared" si="13"/>
        <v>116.9636243</v>
      </c>
      <c r="N7" s="1"/>
      <c r="O7" s="1"/>
      <c r="P7" s="19">
        <v>1.0</v>
      </c>
      <c r="Q7" s="12"/>
      <c r="R7" s="21">
        <f>D6*P7</f>
        <v>26</v>
      </c>
      <c r="S7" s="21">
        <f t="shared" si="7"/>
        <v>780</v>
      </c>
      <c r="T7" s="22">
        <f t="shared" ref="T7:U7" si="14">R7/$H$4</f>
        <v>5.06842372</v>
      </c>
      <c r="U7" s="22">
        <f t="shared" si="14"/>
        <v>152.0527116</v>
      </c>
      <c r="V7" s="1"/>
      <c r="W7" s="1"/>
      <c r="X7" s="19">
        <v>1.0</v>
      </c>
      <c r="Y7" s="12"/>
      <c r="Z7" s="21">
        <f>E6*X7</f>
        <v>32</v>
      </c>
      <c r="AA7" s="21">
        <f t="shared" si="9"/>
        <v>960</v>
      </c>
      <c r="AB7" s="22">
        <f t="shared" ref="AB7:AC7" si="15">Z7/$H$4</f>
        <v>6.238059963</v>
      </c>
      <c r="AC7" s="22">
        <f t="shared" si="15"/>
        <v>187.1417989</v>
      </c>
      <c r="AD7" s="1"/>
      <c r="AE7" s="1"/>
      <c r="AF7" s="19">
        <v>1.0</v>
      </c>
      <c r="AG7" s="12"/>
      <c r="AH7" s="21">
        <f>F6*AF7</f>
        <v>40</v>
      </c>
      <c r="AI7" s="21">
        <f t="shared" si="11"/>
        <v>1200</v>
      </c>
      <c r="AJ7" s="22">
        <f t="shared" ref="AJ7:AK7" si="16">AH7/$H$4</f>
        <v>7.797574954</v>
      </c>
      <c r="AK7" s="22">
        <f t="shared" si="16"/>
        <v>233.9272486</v>
      </c>
      <c r="AL7" s="1"/>
    </row>
    <row r="8" ht="7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ht="15.75" customHeight="1">
      <c r="A9" s="1"/>
      <c r="B9" s="16" t="s">
        <v>9</v>
      </c>
      <c r="C9" s="17">
        <v>50.0</v>
      </c>
      <c r="D9" s="18">
        <f>C9</f>
        <v>50</v>
      </c>
      <c r="E9" s="18">
        <f>C9</f>
        <v>50</v>
      </c>
      <c r="F9" s="18">
        <f>C9</f>
        <v>50</v>
      </c>
      <c r="G9" s="1"/>
      <c r="H9" s="19">
        <v>0.2</v>
      </c>
      <c r="I9" s="20">
        <f>C9</f>
        <v>50</v>
      </c>
      <c r="J9" s="21">
        <f>C9*H9</f>
        <v>10</v>
      </c>
      <c r="K9" s="21">
        <f t="shared" ref="K9:K11" si="21">J9*30</f>
        <v>300</v>
      </c>
      <c r="L9" s="22">
        <f t="shared" ref="L9:M9" si="17">J9/$H$4</f>
        <v>1.949393739</v>
      </c>
      <c r="M9" s="22">
        <f t="shared" si="17"/>
        <v>58.48181216</v>
      </c>
      <c r="N9" s="1"/>
      <c r="O9" s="1"/>
      <c r="P9" s="19">
        <v>0.2</v>
      </c>
      <c r="Q9" s="20">
        <f>D10</f>
        <v>65</v>
      </c>
      <c r="R9" s="21">
        <f>D10*P9</f>
        <v>13</v>
      </c>
      <c r="S9" s="21">
        <f t="shared" ref="S9:S11" si="23">R9*30</f>
        <v>390</v>
      </c>
      <c r="T9" s="22">
        <f t="shared" ref="T9:U9" si="18">R9/$H$4</f>
        <v>2.53421186</v>
      </c>
      <c r="U9" s="22">
        <f t="shared" si="18"/>
        <v>76.0263558</v>
      </c>
      <c r="V9" s="1"/>
      <c r="W9" s="1"/>
      <c r="X9" s="19">
        <v>0.2</v>
      </c>
      <c r="Y9" s="20">
        <f>E10</f>
        <v>80</v>
      </c>
      <c r="Z9" s="21">
        <f>E10*X9</f>
        <v>16</v>
      </c>
      <c r="AA9" s="21">
        <f t="shared" ref="AA9:AA11" si="25">Z9*30</f>
        <v>480</v>
      </c>
      <c r="AB9" s="22">
        <f t="shared" ref="AB9:AC9" si="19">Z9/$H$4</f>
        <v>3.119029982</v>
      </c>
      <c r="AC9" s="22">
        <f t="shared" si="19"/>
        <v>93.57089945</v>
      </c>
      <c r="AD9" s="1"/>
      <c r="AE9" s="1"/>
      <c r="AF9" s="19">
        <v>0.2</v>
      </c>
      <c r="AG9" s="20">
        <f>F10</f>
        <v>100</v>
      </c>
      <c r="AH9" s="21">
        <f>F10*AF9</f>
        <v>20</v>
      </c>
      <c r="AI9" s="21">
        <f t="shared" ref="AI9:AI11" si="27">AH9*30</f>
        <v>600</v>
      </c>
      <c r="AJ9" s="22">
        <f t="shared" ref="AJ9:AK9" si="20">AH9/$H$4</f>
        <v>3.898787477</v>
      </c>
      <c r="AK9" s="22">
        <f t="shared" si="20"/>
        <v>116.9636243</v>
      </c>
      <c r="AL9" s="1"/>
    </row>
    <row r="10" ht="15.75" customHeight="1">
      <c r="A10" s="1"/>
      <c r="B10" s="23"/>
      <c r="C10" s="23"/>
      <c r="D10" s="24">
        <f>D9*1.3</f>
        <v>65</v>
      </c>
      <c r="E10" s="24">
        <f>E9*1.6</f>
        <v>80</v>
      </c>
      <c r="F10" s="24">
        <f>F9*2</f>
        <v>100</v>
      </c>
      <c r="G10" s="1"/>
      <c r="H10" s="19">
        <v>0.5</v>
      </c>
      <c r="I10" s="23"/>
      <c r="J10" s="21">
        <f>C9*H10</f>
        <v>25</v>
      </c>
      <c r="K10" s="21">
        <f t="shared" si="21"/>
        <v>750</v>
      </c>
      <c r="L10" s="22">
        <f t="shared" ref="L10:M10" si="22">J10/$H$4</f>
        <v>4.873484346</v>
      </c>
      <c r="M10" s="22">
        <f t="shared" si="22"/>
        <v>146.2045304</v>
      </c>
      <c r="N10" s="1"/>
      <c r="O10" s="1"/>
      <c r="P10" s="19">
        <v>0.5</v>
      </c>
      <c r="Q10" s="23"/>
      <c r="R10" s="21">
        <f>D10*P10</f>
        <v>32.5</v>
      </c>
      <c r="S10" s="21">
        <f t="shared" si="23"/>
        <v>975</v>
      </c>
      <c r="T10" s="22">
        <f t="shared" ref="T10:U10" si="24">R10/$H$4</f>
        <v>6.33552965</v>
      </c>
      <c r="U10" s="22">
        <f t="shared" si="24"/>
        <v>190.0658895</v>
      </c>
      <c r="V10" s="1"/>
      <c r="W10" s="1"/>
      <c r="X10" s="19">
        <v>0.5</v>
      </c>
      <c r="Y10" s="23"/>
      <c r="Z10" s="21">
        <f>E10*X10</f>
        <v>40</v>
      </c>
      <c r="AA10" s="21">
        <f t="shared" si="25"/>
        <v>1200</v>
      </c>
      <c r="AB10" s="22">
        <f t="shared" ref="AB10:AC10" si="26">Z10/$H$4</f>
        <v>7.797574954</v>
      </c>
      <c r="AC10" s="22">
        <f t="shared" si="26"/>
        <v>233.9272486</v>
      </c>
      <c r="AD10" s="1"/>
      <c r="AE10" s="1"/>
      <c r="AF10" s="19">
        <v>0.5</v>
      </c>
      <c r="AG10" s="23"/>
      <c r="AH10" s="21">
        <f>F10*AF10</f>
        <v>50</v>
      </c>
      <c r="AI10" s="21">
        <f t="shared" si="27"/>
        <v>1500</v>
      </c>
      <c r="AJ10" s="22">
        <f t="shared" ref="AJ10:AK10" si="28">AH10/$H$4</f>
        <v>9.746968693</v>
      </c>
      <c r="AK10" s="22">
        <f t="shared" si="28"/>
        <v>292.4090608</v>
      </c>
      <c r="AL10" s="1"/>
    </row>
    <row r="11" ht="15.75" customHeight="1">
      <c r="A11" s="1"/>
      <c r="B11" s="12"/>
      <c r="C11" s="12"/>
      <c r="D11" s="12"/>
      <c r="E11" s="12"/>
      <c r="F11" s="12"/>
      <c r="G11" s="1"/>
      <c r="H11" s="19">
        <v>1.0</v>
      </c>
      <c r="I11" s="12"/>
      <c r="J11" s="21">
        <f>C9*H11</f>
        <v>50</v>
      </c>
      <c r="K11" s="21">
        <f t="shared" si="21"/>
        <v>1500</v>
      </c>
      <c r="L11" s="22">
        <f t="shared" ref="L11:M11" si="29">J11/$H$4</f>
        <v>9.746968693</v>
      </c>
      <c r="M11" s="22">
        <f t="shared" si="29"/>
        <v>292.4090608</v>
      </c>
      <c r="N11" s="1"/>
      <c r="O11" s="1"/>
      <c r="P11" s="19">
        <v>1.0</v>
      </c>
      <c r="Q11" s="12"/>
      <c r="R11" s="21">
        <f>D10*P11</f>
        <v>65</v>
      </c>
      <c r="S11" s="21">
        <f t="shared" si="23"/>
        <v>1950</v>
      </c>
      <c r="T11" s="22">
        <f t="shared" ref="T11:U11" si="30">R11/$H$4</f>
        <v>12.6710593</v>
      </c>
      <c r="U11" s="22">
        <f t="shared" si="30"/>
        <v>380.131779</v>
      </c>
      <c r="V11" s="1"/>
      <c r="W11" s="1"/>
      <c r="X11" s="19">
        <v>1.0</v>
      </c>
      <c r="Y11" s="12"/>
      <c r="Z11" s="21">
        <f>E10*X11</f>
        <v>80</v>
      </c>
      <c r="AA11" s="21">
        <f t="shared" si="25"/>
        <v>2400</v>
      </c>
      <c r="AB11" s="22">
        <f t="shared" ref="AB11:AC11" si="31">Z11/$H$4</f>
        <v>15.59514991</v>
      </c>
      <c r="AC11" s="22">
        <f t="shared" si="31"/>
        <v>467.8544973</v>
      </c>
      <c r="AD11" s="1"/>
      <c r="AE11" s="1"/>
      <c r="AF11" s="19">
        <v>1.0</v>
      </c>
      <c r="AG11" s="12"/>
      <c r="AH11" s="21">
        <f>F10*AF11</f>
        <v>100</v>
      </c>
      <c r="AI11" s="21">
        <f t="shared" si="27"/>
        <v>3000</v>
      </c>
      <c r="AJ11" s="22">
        <f t="shared" ref="AJ11:AK11" si="32">AH11/$H$4</f>
        <v>19.49393739</v>
      </c>
      <c r="AK11" s="22">
        <f t="shared" si="32"/>
        <v>584.8181216</v>
      </c>
      <c r="AL11" s="1"/>
    </row>
    <row r="12" ht="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ht="15.75" customHeight="1">
      <c r="A13" s="1"/>
      <c r="B13" s="16" t="s">
        <v>9</v>
      </c>
      <c r="C13" s="17">
        <v>100.0</v>
      </c>
      <c r="D13" s="18">
        <f>C13</f>
        <v>100</v>
      </c>
      <c r="E13" s="18">
        <f>C13</f>
        <v>100</v>
      </c>
      <c r="F13" s="18">
        <f>C13</f>
        <v>100</v>
      </c>
      <c r="G13" s="1"/>
      <c r="H13" s="19">
        <v>0.2</v>
      </c>
      <c r="I13" s="20">
        <f>C13</f>
        <v>100</v>
      </c>
      <c r="J13" s="21">
        <f>C13*H13</f>
        <v>20</v>
      </c>
      <c r="K13" s="21">
        <f t="shared" ref="K13:K15" si="37">J13*30</f>
        <v>600</v>
      </c>
      <c r="L13" s="22">
        <f t="shared" ref="L13:M13" si="33">J13/$H$4</f>
        <v>3.898787477</v>
      </c>
      <c r="M13" s="22">
        <f t="shared" si="33"/>
        <v>116.9636243</v>
      </c>
      <c r="N13" s="1"/>
      <c r="O13" s="1"/>
      <c r="P13" s="19">
        <v>0.2</v>
      </c>
      <c r="Q13" s="20">
        <f>D14</f>
        <v>130</v>
      </c>
      <c r="R13" s="21">
        <f>D14*P13</f>
        <v>26</v>
      </c>
      <c r="S13" s="21">
        <f t="shared" ref="S13:S15" si="39">R13*30</f>
        <v>780</v>
      </c>
      <c r="T13" s="22">
        <f t="shared" ref="T13:U13" si="34">R13/$H$4</f>
        <v>5.06842372</v>
      </c>
      <c r="U13" s="22">
        <f t="shared" si="34"/>
        <v>152.0527116</v>
      </c>
      <c r="V13" s="1"/>
      <c r="W13" s="1"/>
      <c r="X13" s="19">
        <v>0.2</v>
      </c>
      <c r="Y13" s="20">
        <f>E14</f>
        <v>160</v>
      </c>
      <c r="Z13" s="21">
        <f>E14*X13</f>
        <v>32</v>
      </c>
      <c r="AA13" s="21">
        <f t="shared" ref="AA13:AA15" si="41">Z13*30</f>
        <v>960</v>
      </c>
      <c r="AB13" s="22">
        <f t="shared" ref="AB13:AC13" si="35">Z13/$H$4</f>
        <v>6.238059963</v>
      </c>
      <c r="AC13" s="22">
        <f t="shared" si="35"/>
        <v>187.1417989</v>
      </c>
      <c r="AD13" s="1"/>
      <c r="AE13" s="1"/>
      <c r="AF13" s="19">
        <v>0.2</v>
      </c>
      <c r="AG13" s="20">
        <f>F14</f>
        <v>200</v>
      </c>
      <c r="AH13" s="21">
        <f>F14*AF13</f>
        <v>40</v>
      </c>
      <c r="AI13" s="21">
        <f t="shared" ref="AI13:AI15" si="43">AH13*30</f>
        <v>1200</v>
      </c>
      <c r="AJ13" s="22">
        <f t="shared" ref="AJ13:AK13" si="36">AH13/$H$4</f>
        <v>7.797574954</v>
      </c>
      <c r="AK13" s="22">
        <f t="shared" si="36"/>
        <v>233.9272486</v>
      </c>
      <c r="AL13" s="1"/>
    </row>
    <row r="14" ht="15.75" customHeight="1">
      <c r="A14" s="1"/>
      <c r="B14" s="23"/>
      <c r="C14" s="23"/>
      <c r="D14" s="24">
        <f>D13*1.3</f>
        <v>130</v>
      </c>
      <c r="E14" s="24">
        <f>E13*1.6</f>
        <v>160</v>
      </c>
      <c r="F14" s="24">
        <f>F13*2</f>
        <v>200</v>
      </c>
      <c r="G14" s="1"/>
      <c r="H14" s="19">
        <v>0.5</v>
      </c>
      <c r="I14" s="23"/>
      <c r="J14" s="21">
        <f>C13*H14</f>
        <v>50</v>
      </c>
      <c r="K14" s="21">
        <f t="shared" si="37"/>
        <v>1500</v>
      </c>
      <c r="L14" s="22">
        <f t="shared" ref="L14:M14" si="38">J14/$H$4</f>
        <v>9.746968693</v>
      </c>
      <c r="M14" s="22">
        <f t="shared" si="38"/>
        <v>292.4090608</v>
      </c>
      <c r="N14" s="1"/>
      <c r="O14" s="1"/>
      <c r="P14" s="19">
        <v>0.5</v>
      </c>
      <c r="Q14" s="23"/>
      <c r="R14" s="21">
        <f>D14*P14</f>
        <v>65</v>
      </c>
      <c r="S14" s="21">
        <f t="shared" si="39"/>
        <v>1950</v>
      </c>
      <c r="T14" s="22">
        <f t="shared" ref="T14:U14" si="40">R14/$H$4</f>
        <v>12.6710593</v>
      </c>
      <c r="U14" s="22">
        <f t="shared" si="40"/>
        <v>380.131779</v>
      </c>
      <c r="V14" s="1"/>
      <c r="W14" s="1"/>
      <c r="X14" s="19">
        <v>0.5</v>
      </c>
      <c r="Y14" s="23"/>
      <c r="Z14" s="21">
        <f>E14*X14</f>
        <v>80</v>
      </c>
      <c r="AA14" s="21">
        <f t="shared" si="41"/>
        <v>2400</v>
      </c>
      <c r="AB14" s="22">
        <f t="shared" ref="AB14:AC14" si="42">Z14/$H$4</f>
        <v>15.59514991</v>
      </c>
      <c r="AC14" s="22">
        <f t="shared" si="42"/>
        <v>467.8544973</v>
      </c>
      <c r="AD14" s="1"/>
      <c r="AE14" s="1"/>
      <c r="AF14" s="19">
        <v>0.5</v>
      </c>
      <c r="AG14" s="23"/>
      <c r="AH14" s="21">
        <f>F14*AF14</f>
        <v>100</v>
      </c>
      <c r="AI14" s="21">
        <f t="shared" si="43"/>
        <v>3000</v>
      </c>
      <c r="AJ14" s="22">
        <f t="shared" ref="AJ14:AK14" si="44">AH14/$H$4</f>
        <v>19.49393739</v>
      </c>
      <c r="AK14" s="22">
        <f t="shared" si="44"/>
        <v>584.8181216</v>
      </c>
      <c r="AL14" s="1"/>
    </row>
    <row r="15" ht="15.75" customHeight="1">
      <c r="A15" s="1"/>
      <c r="B15" s="12"/>
      <c r="C15" s="12"/>
      <c r="D15" s="12"/>
      <c r="E15" s="12"/>
      <c r="F15" s="12"/>
      <c r="G15" s="1"/>
      <c r="H15" s="19">
        <v>1.0</v>
      </c>
      <c r="I15" s="12"/>
      <c r="J15" s="21">
        <f>C13*H15</f>
        <v>100</v>
      </c>
      <c r="K15" s="21">
        <f t="shared" si="37"/>
        <v>3000</v>
      </c>
      <c r="L15" s="22">
        <f t="shared" ref="L15:M15" si="45">J15/$H$4</f>
        <v>19.49393739</v>
      </c>
      <c r="M15" s="22">
        <f t="shared" si="45"/>
        <v>584.8181216</v>
      </c>
      <c r="N15" s="1"/>
      <c r="O15" s="1"/>
      <c r="P15" s="19">
        <v>1.0</v>
      </c>
      <c r="Q15" s="12"/>
      <c r="R15" s="21">
        <f>D14*P15</f>
        <v>130</v>
      </c>
      <c r="S15" s="21">
        <f t="shared" si="39"/>
        <v>3900</v>
      </c>
      <c r="T15" s="22">
        <f t="shared" ref="T15:U15" si="46">R15/$H$4</f>
        <v>25.3421186</v>
      </c>
      <c r="U15" s="22">
        <f t="shared" si="46"/>
        <v>760.263558</v>
      </c>
      <c r="V15" s="1"/>
      <c r="W15" s="1"/>
      <c r="X15" s="19">
        <v>1.0</v>
      </c>
      <c r="Y15" s="12"/>
      <c r="Z15" s="21">
        <f>E14*X15</f>
        <v>160</v>
      </c>
      <c r="AA15" s="21">
        <f t="shared" si="41"/>
        <v>4800</v>
      </c>
      <c r="AB15" s="22">
        <f t="shared" ref="AB15:AC15" si="47">Z15/$H$4</f>
        <v>31.19029982</v>
      </c>
      <c r="AC15" s="22">
        <f t="shared" si="47"/>
        <v>935.7089945</v>
      </c>
      <c r="AD15" s="1"/>
      <c r="AE15" s="1"/>
      <c r="AF15" s="19">
        <v>1.0</v>
      </c>
      <c r="AG15" s="12"/>
      <c r="AH15" s="21">
        <f>F14*AF15</f>
        <v>200</v>
      </c>
      <c r="AI15" s="21">
        <f t="shared" si="43"/>
        <v>6000</v>
      </c>
      <c r="AJ15" s="22">
        <f t="shared" ref="AJ15:AK15" si="48">AH15/$H$4</f>
        <v>38.98787477</v>
      </c>
      <c r="AK15" s="22">
        <f t="shared" si="48"/>
        <v>1169.636243</v>
      </c>
      <c r="AL15" s="1"/>
    </row>
    <row r="16" ht="7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ht="15.75" customHeight="1">
      <c r="A17" s="1"/>
      <c r="B17" s="16" t="s">
        <v>9</v>
      </c>
      <c r="C17" s="17">
        <v>250.0</v>
      </c>
      <c r="D17" s="18">
        <f>C17</f>
        <v>250</v>
      </c>
      <c r="E17" s="18">
        <f>C17</f>
        <v>250</v>
      </c>
      <c r="F17" s="18">
        <f>C17</f>
        <v>250</v>
      </c>
      <c r="G17" s="1"/>
      <c r="H17" s="19">
        <v>0.2</v>
      </c>
      <c r="I17" s="20">
        <f>C17</f>
        <v>250</v>
      </c>
      <c r="J17" s="21">
        <f>C17*H17</f>
        <v>50</v>
      </c>
      <c r="K17" s="21">
        <f t="shared" ref="K17:K19" si="53">J17*30</f>
        <v>1500</v>
      </c>
      <c r="L17" s="22">
        <f t="shared" ref="L17:M17" si="49">J17/$H$4</f>
        <v>9.746968693</v>
      </c>
      <c r="M17" s="22">
        <f t="shared" si="49"/>
        <v>292.4090608</v>
      </c>
      <c r="N17" s="1"/>
      <c r="O17" s="1"/>
      <c r="P17" s="19">
        <v>0.2</v>
      </c>
      <c r="Q17" s="20">
        <f>D18</f>
        <v>325</v>
      </c>
      <c r="R17" s="21">
        <f>D18*P17</f>
        <v>65</v>
      </c>
      <c r="S17" s="21">
        <f t="shared" ref="S17:S19" si="55">R17*30</f>
        <v>1950</v>
      </c>
      <c r="T17" s="22">
        <f t="shared" ref="T17:U17" si="50">R17/$H$4</f>
        <v>12.6710593</v>
      </c>
      <c r="U17" s="22">
        <f t="shared" si="50"/>
        <v>380.131779</v>
      </c>
      <c r="V17" s="1"/>
      <c r="W17" s="1"/>
      <c r="X17" s="19">
        <v>0.2</v>
      </c>
      <c r="Y17" s="20">
        <f>E18</f>
        <v>400</v>
      </c>
      <c r="Z17" s="21">
        <f>E18*X17</f>
        <v>80</v>
      </c>
      <c r="AA17" s="21">
        <f t="shared" ref="AA17:AA19" si="57">Z17*30</f>
        <v>2400</v>
      </c>
      <c r="AB17" s="22">
        <f t="shared" ref="AB17:AC17" si="51">Z17/$H$4</f>
        <v>15.59514991</v>
      </c>
      <c r="AC17" s="22">
        <f t="shared" si="51"/>
        <v>467.8544973</v>
      </c>
      <c r="AD17" s="1"/>
      <c r="AE17" s="1"/>
      <c r="AF17" s="19">
        <v>0.2</v>
      </c>
      <c r="AG17" s="20">
        <f>F18</f>
        <v>500</v>
      </c>
      <c r="AH17" s="21">
        <f>F18*AF17</f>
        <v>100</v>
      </c>
      <c r="AI17" s="21">
        <f t="shared" ref="AI17:AI19" si="59">AH17*30</f>
        <v>3000</v>
      </c>
      <c r="AJ17" s="22">
        <f t="shared" ref="AJ17:AK17" si="52">AH17/$H$4</f>
        <v>19.49393739</v>
      </c>
      <c r="AK17" s="22">
        <f t="shared" si="52"/>
        <v>584.8181216</v>
      </c>
      <c r="AL17" s="1"/>
    </row>
    <row r="18" ht="15.75" customHeight="1">
      <c r="A18" s="1"/>
      <c r="B18" s="23"/>
      <c r="C18" s="23"/>
      <c r="D18" s="24">
        <f>D17*1.3</f>
        <v>325</v>
      </c>
      <c r="E18" s="24">
        <f>E17*1.6</f>
        <v>400</v>
      </c>
      <c r="F18" s="24">
        <f>F17*2</f>
        <v>500</v>
      </c>
      <c r="G18" s="1"/>
      <c r="H18" s="19">
        <v>0.5</v>
      </c>
      <c r="I18" s="23"/>
      <c r="J18" s="21">
        <f>C17*H18</f>
        <v>125</v>
      </c>
      <c r="K18" s="21">
        <f t="shared" si="53"/>
        <v>3750</v>
      </c>
      <c r="L18" s="22">
        <f t="shared" ref="L18:M18" si="54">J18/$H$4</f>
        <v>24.36742173</v>
      </c>
      <c r="M18" s="22">
        <f t="shared" si="54"/>
        <v>731.022652</v>
      </c>
      <c r="N18" s="1"/>
      <c r="O18" s="1"/>
      <c r="P18" s="19">
        <v>0.5</v>
      </c>
      <c r="Q18" s="23"/>
      <c r="R18" s="21">
        <f>D18*P18</f>
        <v>162.5</v>
      </c>
      <c r="S18" s="21">
        <f t="shared" si="55"/>
        <v>4875</v>
      </c>
      <c r="T18" s="22">
        <f t="shared" ref="T18:U18" si="56">R18/$H$4</f>
        <v>31.67764825</v>
      </c>
      <c r="U18" s="22">
        <f t="shared" si="56"/>
        <v>950.3294475</v>
      </c>
      <c r="V18" s="1"/>
      <c r="W18" s="1"/>
      <c r="X18" s="19">
        <v>0.5</v>
      </c>
      <c r="Y18" s="23"/>
      <c r="Z18" s="21">
        <f>E18*X18</f>
        <v>200</v>
      </c>
      <c r="AA18" s="21">
        <f t="shared" si="57"/>
        <v>6000</v>
      </c>
      <c r="AB18" s="22">
        <f t="shared" ref="AB18:AC18" si="58">Z18/$H$4</f>
        <v>38.98787477</v>
      </c>
      <c r="AC18" s="22">
        <f t="shared" si="58"/>
        <v>1169.636243</v>
      </c>
      <c r="AD18" s="1"/>
      <c r="AE18" s="1"/>
      <c r="AF18" s="19">
        <v>0.5</v>
      </c>
      <c r="AG18" s="23"/>
      <c r="AH18" s="21">
        <f>F18*AF18</f>
        <v>250</v>
      </c>
      <c r="AI18" s="21">
        <f t="shared" si="59"/>
        <v>7500</v>
      </c>
      <c r="AJ18" s="22">
        <f t="shared" ref="AJ18:AK18" si="60">AH18/$H$4</f>
        <v>48.73484346</v>
      </c>
      <c r="AK18" s="22">
        <f t="shared" si="60"/>
        <v>1462.045304</v>
      </c>
      <c r="AL18" s="1"/>
    </row>
    <row r="19" ht="15.75" customHeight="1">
      <c r="A19" s="1"/>
      <c r="B19" s="12"/>
      <c r="C19" s="12"/>
      <c r="D19" s="12"/>
      <c r="E19" s="12"/>
      <c r="F19" s="12"/>
      <c r="G19" s="1"/>
      <c r="H19" s="19">
        <v>1.0</v>
      </c>
      <c r="I19" s="12"/>
      <c r="J19" s="21">
        <f>C17*H19</f>
        <v>250</v>
      </c>
      <c r="K19" s="21">
        <f t="shared" si="53"/>
        <v>7500</v>
      </c>
      <c r="L19" s="22">
        <f t="shared" ref="L19:M19" si="61">J19/$H$4</f>
        <v>48.73484346</v>
      </c>
      <c r="M19" s="22">
        <f t="shared" si="61"/>
        <v>1462.045304</v>
      </c>
      <c r="N19" s="1"/>
      <c r="O19" s="1"/>
      <c r="P19" s="19">
        <v>1.0</v>
      </c>
      <c r="Q19" s="12"/>
      <c r="R19" s="21">
        <f>D18*P19</f>
        <v>325</v>
      </c>
      <c r="S19" s="21">
        <f t="shared" si="55"/>
        <v>9750</v>
      </c>
      <c r="T19" s="22">
        <f t="shared" ref="T19:U19" si="62">R19/$H$4</f>
        <v>63.3552965</v>
      </c>
      <c r="U19" s="22">
        <f t="shared" si="62"/>
        <v>1900.658895</v>
      </c>
      <c r="V19" s="1"/>
      <c r="W19" s="1"/>
      <c r="X19" s="19">
        <v>1.0</v>
      </c>
      <c r="Y19" s="12"/>
      <c r="Z19" s="21">
        <f>E18*X19</f>
        <v>400</v>
      </c>
      <c r="AA19" s="21">
        <f t="shared" si="57"/>
        <v>12000</v>
      </c>
      <c r="AB19" s="22">
        <f t="shared" ref="AB19:AC19" si="63">Z19/$H$4</f>
        <v>77.97574954</v>
      </c>
      <c r="AC19" s="22">
        <f t="shared" si="63"/>
        <v>2339.272486</v>
      </c>
      <c r="AD19" s="1"/>
      <c r="AE19" s="1"/>
      <c r="AF19" s="19">
        <v>1.0</v>
      </c>
      <c r="AG19" s="12"/>
      <c r="AH19" s="21">
        <f>F18*AF19</f>
        <v>500</v>
      </c>
      <c r="AI19" s="21">
        <f t="shared" si="59"/>
        <v>15000</v>
      </c>
      <c r="AJ19" s="22">
        <f t="shared" ref="AJ19:AK19" si="64">AH19/$H$4</f>
        <v>97.46968693</v>
      </c>
      <c r="AK19" s="22">
        <f t="shared" si="64"/>
        <v>2924.090608</v>
      </c>
      <c r="AL19" s="1"/>
    </row>
    <row r="20" ht="7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ht="15.75" customHeight="1">
      <c r="A21" s="1"/>
      <c r="B21" s="16" t="s">
        <v>9</v>
      </c>
      <c r="C21" s="17">
        <v>500.0</v>
      </c>
      <c r="D21" s="18">
        <f>C21</f>
        <v>500</v>
      </c>
      <c r="E21" s="18">
        <f>C21</f>
        <v>500</v>
      </c>
      <c r="F21" s="18">
        <f>C21</f>
        <v>500</v>
      </c>
      <c r="G21" s="1"/>
      <c r="H21" s="19">
        <v>0.2</v>
      </c>
      <c r="I21" s="20">
        <f>C21</f>
        <v>500</v>
      </c>
      <c r="J21" s="21">
        <f>C21*H21</f>
        <v>100</v>
      </c>
      <c r="K21" s="21">
        <f t="shared" ref="K21:K23" si="69">J21*30</f>
        <v>3000</v>
      </c>
      <c r="L21" s="22">
        <f t="shared" ref="L21:M21" si="65">J21/$H$4</f>
        <v>19.49393739</v>
      </c>
      <c r="M21" s="22">
        <f t="shared" si="65"/>
        <v>584.8181216</v>
      </c>
      <c r="N21" s="1"/>
      <c r="O21" s="1"/>
      <c r="P21" s="19">
        <v>0.2</v>
      </c>
      <c r="Q21" s="20">
        <f>D22</f>
        <v>650</v>
      </c>
      <c r="R21" s="21">
        <f>D22*P21</f>
        <v>130</v>
      </c>
      <c r="S21" s="21">
        <f t="shared" ref="S21:S23" si="71">R21*30</f>
        <v>3900</v>
      </c>
      <c r="T21" s="22">
        <f t="shared" ref="T21:U21" si="66">R21/$H$4</f>
        <v>25.3421186</v>
      </c>
      <c r="U21" s="22">
        <f t="shared" si="66"/>
        <v>760.263558</v>
      </c>
      <c r="V21" s="1"/>
      <c r="W21" s="1"/>
      <c r="X21" s="19">
        <v>0.2</v>
      </c>
      <c r="Y21" s="20">
        <f>E22</f>
        <v>800</v>
      </c>
      <c r="Z21" s="21">
        <f>E22*X21</f>
        <v>160</v>
      </c>
      <c r="AA21" s="21">
        <f t="shared" ref="AA21:AA23" si="73">Z21*30</f>
        <v>4800</v>
      </c>
      <c r="AB21" s="22">
        <f t="shared" ref="AB21:AC21" si="67">Z21/$H$4</f>
        <v>31.19029982</v>
      </c>
      <c r="AC21" s="22">
        <f t="shared" si="67"/>
        <v>935.7089945</v>
      </c>
      <c r="AD21" s="1"/>
      <c r="AE21" s="1"/>
      <c r="AF21" s="19">
        <v>0.2</v>
      </c>
      <c r="AG21" s="20">
        <f>F22</f>
        <v>1000</v>
      </c>
      <c r="AH21" s="21">
        <f>F22*AF21</f>
        <v>200</v>
      </c>
      <c r="AI21" s="21">
        <f t="shared" ref="AI21:AI23" si="75">AH21*30</f>
        <v>6000</v>
      </c>
      <c r="AJ21" s="22">
        <f t="shared" ref="AJ21:AK21" si="68">AH21/$H$4</f>
        <v>38.98787477</v>
      </c>
      <c r="AK21" s="22">
        <f t="shared" si="68"/>
        <v>1169.636243</v>
      </c>
      <c r="AL21" s="1"/>
    </row>
    <row r="22" ht="15.75" customHeight="1">
      <c r="A22" s="1"/>
      <c r="B22" s="23"/>
      <c r="C22" s="23"/>
      <c r="D22" s="24">
        <f>D21*1.3</f>
        <v>650</v>
      </c>
      <c r="E22" s="24">
        <f>E21*1.6</f>
        <v>800</v>
      </c>
      <c r="F22" s="24">
        <f>F21*2</f>
        <v>1000</v>
      </c>
      <c r="G22" s="1"/>
      <c r="H22" s="19">
        <v>0.5</v>
      </c>
      <c r="I22" s="23"/>
      <c r="J22" s="21">
        <f>C21*H22</f>
        <v>250</v>
      </c>
      <c r="K22" s="21">
        <f t="shared" si="69"/>
        <v>7500</v>
      </c>
      <c r="L22" s="22">
        <f t="shared" ref="L22:M22" si="70">J22/$H$4</f>
        <v>48.73484346</v>
      </c>
      <c r="M22" s="22">
        <f t="shared" si="70"/>
        <v>1462.045304</v>
      </c>
      <c r="N22" s="1"/>
      <c r="O22" s="1"/>
      <c r="P22" s="19">
        <v>0.5</v>
      </c>
      <c r="Q22" s="23"/>
      <c r="R22" s="21">
        <f>D22*P22</f>
        <v>325</v>
      </c>
      <c r="S22" s="21">
        <f t="shared" si="71"/>
        <v>9750</v>
      </c>
      <c r="T22" s="22">
        <f t="shared" ref="T22:U22" si="72">R22/$H$4</f>
        <v>63.3552965</v>
      </c>
      <c r="U22" s="22">
        <f t="shared" si="72"/>
        <v>1900.658895</v>
      </c>
      <c r="V22" s="1"/>
      <c r="W22" s="1"/>
      <c r="X22" s="19">
        <v>0.5</v>
      </c>
      <c r="Y22" s="23"/>
      <c r="Z22" s="21">
        <f>E22*X22</f>
        <v>400</v>
      </c>
      <c r="AA22" s="21">
        <f t="shared" si="73"/>
        <v>12000</v>
      </c>
      <c r="AB22" s="22">
        <f t="shared" ref="AB22:AC22" si="74">Z22/$H$4</f>
        <v>77.97574954</v>
      </c>
      <c r="AC22" s="22">
        <f t="shared" si="74"/>
        <v>2339.272486</v>
      </c>
      <c r="AD22" s="1"/>
      <c r="AE22" s="1"/>
      <c r="AF22" s="19">
        <v>0.5</v>
      </c>
      <c r="AG22" s="23"/>
      <c r="AH22" s="21">
        <f>F22*AF22</f>
        <v>500</v>
      </c>
      <c r="AI22" s="21">
        <f t="shared" si="75"/>
        <v>15000</v>
      </c>
      <c r="AJ22" s="22">
        <f t="shared" ref="AJ22:AK22" si="76">AH22/$H$4</f>
        <v>97.46968693</v>
      </c>
      <c r="AK22" s="22">
        <f t="shared" si="76"/>
        <v>2924.090608</v>
      </c>
      <c r="AL22" s="1"/>
    </row>
    <row r="23" ht="15.75" customHeight="1">
      <c r="A23" s="1"/>
      <c r="B23" s="12"/>
      <c r="C23" s="12"/>
      <c r="D23" s="12"/>
      <c r="E23" s="12"/>
      <c r="F23" s="12"/>
      <c r="G23" s="1"/>
      <c r="H23" s="19">
        <v>1.0</v>
      </c>
      <c r="I23" s="12"/>
      <c r="J23" s="21">
        <f>C21*H23</f>
        <v>500</v>
      </c>
      <c r="K23" s="21">
        <f t="shared" si="69"/>
        <v>15000</v>
      </c>
      <c r="L23" s="22">
        <f t="shared" ref="L23:M23" si="77">J23/$H$4</f>
        <v>97.46968693</v>
      </c>
      <c r="M23" s="22">
        <f t="shared" si="77"/>
        <v>2924.090608</v>
      </c>
      <c r="N23" s="1"/>
      <c r="O23" s="1"/>
      <c r="P23" s="19">
        <v>1.0</v>
      </c>
      <c r="Q23" s="12"/>
      <c r="R23" s="21">
        <f>D22*P23</f>
        <v>650</v>
      </c>
      <c r="S23" s="21">
        <f t="shared" si="71"/>
        <v>19500</v>
      </c>
      <c r="T23" s="22">
        <f t="shared" ref="T23:U23" si="78">R23/$H$4</f>
        <v>126.710593</v>
      </c>
      <c r="U23" s="22">
        <f t="shared" si="78"/>
        <v>3801.31779</v>
      </c>
      <c r="V23" s="1"/>
      <c r="W23" s="1"/>
      <c r="X23" s="19">
        <v>1.0</v>
      </c>
      <c r="Y23" s="12"/>
      <c r="Z23" s="21">
        <f>E22*X23</f>
        <v>800</v>
      </c>
      <c r="AA23" s="21">
        <f t="shared" si="73"/>
        <v>24000</v>
      </c>
      <c r="AB23" s="22">
        <f t="shared" ref="AB23:AC23" si="79">Z23/$H$4</f>
        <v>155.9514991</v>
      </c>
      <c r="AC23" s="22">
        <f t="shared" si="79"/>
        <v>4678.544973</v>
      </c>
      <c r="AD23" s="1"/>
      <c r="AE23" s="1"/>
      <c r="AF23" s="19">
        <v>1.0</v>
      </c>
      <c r="AG23" s="12"/>
      <c r="AH23" s="21">
        <f>F22*AF23</f>
        <v>1000</v>
      </c>
      <c r="AI23" s="21">
        <f t="shared" si="75"/>
        <v>30000</v>
      </c>
      <c r="AJ23" s="22">
        <f t="shared" ref="AJ23:AK23" si="80">AH23/$H$4</f>
        <v>194.9393739</v>
      </c>
      <c r="AK23" s="22">
        <f t="shared" si="80"/>
        <v>5848.181216</v>
      </c>
      <c r="AL23" s="1"/>
    </row>
    <row r="24" ht="7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ht="15.75" customHeight="1">
      <c r="A25" s="1"/>
      <c r="B25" s="16" t="s">
        <v>9</v>
      </c>
      <c r="C25" s="17">
        <v>1000.0</v>
      </c>
      <c r="D25" s="18">
        <f>C25</f>
        <v>1000</v>
      </c>
      <c r="E25" s="18">
        <f>C25</f>
        <v>1000</v>
      </c>
      <c r="F25" s="18">
        <f>C25</f>
        <v>1000</v>
      </c>
      <c r="G25" s="1"/>
      <c r="H25" s="19">
        <v>0.2</v>
      </c>
      <c r="I25" s="20">
        <f>C25</f>
        <v>1000</v>
      </c>
      <c r="J25" s="21">
        <f>C25*H25</f>
        <v>200</v>
      </c>
      <c r="K25" s="21">
        <f t="shared" ref="K25:K27" si="85">J25*30</f>
        <v>6000</v>
      </c>
      <c r="L25" s="22">
        <f t="shared" ref="L25:M25" si="81">J25/$H$4</f>
        <v>38.98787477</v>
      </c>
      <c r="M25" s="22">
        <f t="shared" si="81"/>
        <v>1169.636243</v>
      </c>
      <c r="N25" s="1"/>
      <c r="O25" s="1"/>
      <c r="P25" s="19">
        <v>0.2</v>
      </c>
      <c r="Q25" s="20">
        <f>D26</f>
        <v>1300</v>
      </c>
      <c r="R25" s="21">
        <f>D26*P25</f>
        <v>260</v>
      </c>
      <c r="S25" s="21">
        <f t="shared" ref="S25:S27" si="87">R25*30</f>
        <v>7800</v>
      </c>
      <c r="T25" s="22">
        <f t="shared" ref="T25:U25" si="82">R25/$H$4</f>
        <v>50.6842372</v>
      </c>
      <c r="U25" s="22">
        <f t="shared" si="82"/>
        <v>1520.527116</v>
      </c>
      <c r="V25" s="1"/>
      <c r="W25" s="1"/>
      <c r="X25" s="19">
        <v>0.2</v>
      </c>
      <c r="Y25" s="20">
        <f>E26</f>
        <v>1600</v>
      </c>
      <c r="Z25" s="21">
        <f>E26*X25</f>
        <v>320</v>
      </c>
      <c r="AA25" s="21">
        <f t="shared" ref="AA25:AA27" si="89">Z25*30</f>
        <v>9600</v>
      </c>
      <c r="AB25" s="22">
        <f t="shared" ref="AB25:AC25" si="83">Z25/$H$4</f>
        <v>62.38059963</v>
      </c>
      <c r="AC25" s="22">
        <f t="shared" si="83"/>
        <v>1871.417989</v>
      </c>
      <c r="AD25" s="1"/>
      <c r="AE25" s="1"/>
      <c r="AF25" s="19">
        <v>0.2</v>
      </c>
      <c r="AG25" s="20">
        <f>F26</f>
        <v>2000</v>
      </c>
      <c r="AH25" s="21">
        <f>F26*AF25</f>
        <v>400</v>
      </c>
      <c r="AI25" s="21">
        <f t="shared" ref="AI25:AI27" si="91">AH25*30</f>
        <v>12000</v>
      </c>
      <c r="AJ25" s="22">
        <f t="shared" ref="AJ25:AK25" si="84">AH25/$H$4</f>
        <v>77.97574954</v>
      </c>
      <c r="AK25" s="22">
        <f t="shared" si="84"/>
        <v>2339.272486</v>
      </c>
      <c r="AL25" s="1"/>
    </row>
    <row r="26" ht="15.75" customHeight="1">
      <c r="A26" s="1"/>
      <c r="B26" s="23"/>
      <c r="C26" s="23"/>
      <c r="D26" s="24">
        <f>D25*1.3</f>
        <v>1300</v>
      </c>
      <c r="E26" s="24">
        <f>E25*1.6</f>
        <v>1600</v>
      </c>
      <c r="F26" s="24">
        <f>F25*2</f>
        <v>2000</v>
      </c>
      <c r="G26" s="1"/>
      <c r="H26" s="19">
        <v>0.5</v>
      </c>
      <c r="I26" s="23"/>
      <c r="J26" s="21">
        <f>C25*H26</f>
        <v>500</v>
      </c>
      <c r="K26" s="21">
        <f t="shared" si="85"/>
        <v>15000</v>
      </c>
      <c r="L26" s="22">
        <f t="shared" ref="L26:M26" si="86">J26/$H$4</f>
        <v>97.46968693</v>
      </c>
      <c r="M26" s="22">
        <f t="shared" si="86"/>
        <v>2924.090608</v>
      </c>
      <c r="N26" s="1"/>
      <c r="O26" s="1"/>
      <c r="P26" s="19">
        <v>0.5</v>
      </c>
      <c r="Q26" s="23"/>
      <c r="R26" s="21">
        <f>D26*P26</f>
        <v>650</v>
      </c>
      <c r="S26" s="21">
        <f t="shared" si="87"/>
        <v>19500</v>
      </c>
      <c r="T26" s="22">
        <f t="shared" ref="T26:U26" si="88">R26/$H$4</f>
        <v>126.710593</v>
      </c>
      <c r="U26" s="22">
        <f t="shared" si="88"/>
        <v>3801.31779</v>
      </c>
      <c r="V26" s="1"/>
      <c r="W26" s="1"/>
      <c r="X26" s="19">
        <v>0.5</v>
      </c>
      <c r="Y26" s="23"/>
      <c r="Z26" s="21">
        <f>E26*X26</f>
        <v>800</v>
      </c>
      <c r="AA26" s="21">
        <f t="shared" si="89"/>
        <v>24000</v>
      </c>
      <c r="AB26" s="22">
        <f t="shared" ref="AB26:AC26" si="90">Z26/$H$4</f>
        <v>155.9514991</v>
      </c>
      <c r="AC26" s="22">
        <f t="shared" si="90"/>
        <v>4678.544973</v>
      </c>
      <c r="AD26" s="1"/>
      <c r="AE26" s="1"/>
      <c r="AF26" s="19">
        <v>0.5</v>
      </c>
      <c r="AG26" s="23"/>
      <c r="AH26" s="21">
        <f>F26*AF26</f>
        <v>1000</v>
      </c>
      <c r="AI26" s="21">
        <f t="shared" si="91"/>
        <v>30000</v>
      </c>
      <c r="AJ26" s="22">
        <f t="shared" ref="AJ26:AK26" si="92">AH26/$H$4</f>
        <v>194.9393739</v>
      </c>
      <c r="AK26" s="22">
        <f t="shared" si="92"/>
        <v>5848.181216</v>
      </c>
      <c r="AL26" s="1"/>
    </row>
    <row r="27" ht="15.75" customHeight="1">
      <c r="A27" s="1"/>
      <c r="B27" s="12"/>
      <c r="C27" s="12"/>
      <c r="D27" s="12"/>
      <c r="E27" s="12"/>
      <c r="F27" s="12"/>
      <c r="G27" s="1"/>
      <c r="H27" s="19">
        <v>1.0</v>
      </c>
      <c r="I27" s="12"/>
      <c r="J27" s="21">
        <f>C25*H27</f>
        <v>1000</v>
      </c>
      <c r="K27" s="21">
        <f t="shared" si="85"/>
        <v>30000</v>
      </c>
      <c r="L27" s="22">
        <f t="shared" ref="L27:M27" si="93">J27/$H$4</f>
        <v>194.9393739</v>
      </c>
      <c r="M27" s="22">
        <f t="shared" si="93"/>
        <v>5848.181216</v>
      </c>
      <c r="N27" s="1"/>
      <c r="O27" s="1"/>
      <c r="P27" s="19">
        <v>1.0</v>
      </c>
      <c r="Q27" s="12"/>
      <c r="R27" s="21">
        <f>D26*P27</f>
        <v>1300</v>
      </c>
      <c r="S27" s="21">
        <f t="shared" si="87"/>
        <v>39000</v>
      </c>
      <c r="T27" s="22">
        <f t="shared" ref="T27:U27" si="94">R27/$H$4</f>
        <v>253.421186</v>
      </c>
      <c r="U27" s="22">
        <f t="shared" si="94"/>
        <v>7602.63558</v>
      </c>
      <c r="V27" s="1"/>
      <c r="W27" s="1"/>
      <c r="X27" s="19">
        <v>1.0</v>
      </c>
      <c r="Y27" s="12"/>
      <c r="Z27" s="21">
        <f>E26*X27</f>
        <v>1600</v>
      </c>
      <c r="AA27" s="21">
        <f t="shared" si="89"/>
        <v>48000</v>
      </c>
      <c r="AB27" s="22">
        <f t="shared" ref="AB27:AC27" si="95">Z27/$H$4</f>
        <v>311.9029982</v>
      </c>
      <c r="AC27" s="25">
        <f t="shared" si="95"/>
        <v>9357.089945</v>
      </c>
      <c r="AD27" s="1"/>
      <c r="AE27" s="1"/>
      <c r="AF27" s="19">
        <v>1.0</v>
      </c>
      <c r="AG27" s="12"/>
      <c r="AH27" s="21">
        <f>F26*AF27</f>
        <v>2000</v>
      </c>
      <c r="AI27" s="21">
        <f t="shared" si="91"/>
        <v>60000</v>
      </c>
      <c r="AJ27" s="22">
        <f t="shared" ref="AJ27:AK27" si="96">AH27/$H$4</f>
        <v>389.8787477</v>
      </c>
      <c r="AK27" s="25">
        <f t="shared" si="96"/>
        <v>11696.36243</v>
      </c>
      <c r="AL27" s="1"/>
    </row>
    <row r="28" ht="7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ht="15.75" customHeight="1">
      <c r="A29" s="1"/>
      <c r="B29" s="16" t="s">
        <v>9</v>
      </c>
      <c r="C29" s="17">
        <v>1500.0</v>
      </c>
      <c r="D29" s="18">
        <f>C29</f>
        <v>1500</v>
      </c>
      <c r="E29" s="18">
        <f>C29</f>
        <v>1500</v>
      </c>
      <c r="F29" s="18">
        <f>C29</f>
        <v>1500</v>
      </c>
      <c r="G29" s="1"/>
      <c r="H29" s="19">
        <v>0.2</v>
      </c>
      <c r="I29" s="20">
        <f>C29</f>
        <v>1500</v>
      </c>
      <c r="J29" s="21">
        <f>C29*H29</f>
        <v>300</v>
      </c>
      <c r="K29" s="21">
        <f t="shared" ref="K29:K31" si="101">J29*30</f>
        <v>9000</v>
      </c>
      <c r="L29" s="22">
        <f t="shared" ref="L29:M29" si="97">J29/$H$4</f>
        <v>58.48181216</v>
      </c>
      <c r="M29" s="22">
        <f t="shared" si="97"/>
        <v>1754.454365</v>
      </c>
      <c r="N29" s="1"/>
      <c r="O29" s="1"/>
      <c r="P29" s="19">
        <v>0.2</v>
      </c>
      <c r="Q29" s="20">
        <f>D30</f>
        <v>1950</v>
      </c>
      <c r="R29" s="21">
        <f>D30*P29</f>
        <v>390</v>
      </c>
      <c r="S29" s="21">
        <f t="shared" ref="S29:S31" si="103">R29*30</f>
        <v>11700</v>
      </c>
      <c r="T29" s="22">
        <f t="shared" ref="T29:U29" si="98">R29/$H$4</f>
        <v>76.0263558</v>
      </c>
      <c r="U29" s="22">
        <f t="shared" si="98"/>
        <v>2280.790674</v>
      </c>
      <c r="V29" s="1"/>
      <c r="W29" s="1"/>
      <c r="X29" s="19">
        <v>0.2</v>
      </c>
      <c r="Y29" s="20">
        <f>E30</f>
        <v>2400</v>
      </c>
      <c r="Z29" s="21">
        <f>E30*X29</f>
        <v>480</v>
      </c>
      <c r="AA29" s="21">
        <f t="shared" ref="AA29:AA31" si="105">Z29*30</f>
        <v>14400</v>
      </c>
      <c r="AB29" s="22">
        <f t="shared" ref="AB29:AC29" si="99">Z29/$H$4</f>
        <v>93.57089945</v>
      </c>
      <c r="AC29" s="22">
        <f t="shared" si="99"/>
        <v>2807.126984</v>
      </c>
      <c r="AD29" s="1"/>
      <c r="AE29" s="1"/>
      <c r="AF29" s="19">
        <v>0.2</v>
      </c>
      <c r="AG29" s="20">
        <f>F30</f>
        <v>3000</v>
      </c>
      <c r="AH29" s="21">
        <f>F30*AF29</f>
        <v>600</v>
      </c>
      <c r="AI29" s="21">
        <f t="shared" ref="AI29:AI31" si="107">AH29*30</f>
        <v>18000</v>
      </c>
      <c r="AJ29" s="22">
        <f t="shared" ref="AJ29:AK29" si="100">AH29/$H$4</f>
        <v>116.9636243</v>
      </c>
      <c r="AK29" s="22">
        <f t="shared" si="100"/>
        <v>3508.908729</v>
      </c>
      <c r="AL29" s="1"/>
    </row>
    <row r="30" ht="15.75" customHeight="1">
      <c r="A30" s="1"/>
      <c r="B30" s="23"/>
      <c r="C30" s="23"/>
      <c r="D30" s="24">
        <f>D29*1.3</f>
        <v>1950</v>
      </c>
      <c r="E30" s="24">
        <f>E29*1.6</f>
        <v>2400</v>
      </c>
      <c r="F30" s="24">
        <f>F29*2</f>
        <v>3000</v>
      </c>
      <c r="G30" s="1"/>
      <c r="H30" s="19">
        <v>0.5</v>
      </c>
      <c r="I30" s="23"/>
      <c r="J30" s="21">
        <f>C29*H30</f>
        <v>750</v>
      </c>
      <c r="K30" s="21">
        <f t="shared" si="101"/>
        <v>22500</v>
      </c>
      <c r="L30" s="22">
        <f t="shared" ref="L30:M30" si="102">J30/$H$4</f>
        <v>146.2045304</v>
      </c>
      <c r="M30" s="22">
        <f t="shared" si="102"/>
        <v>4386.135912</v>
      </c>
      <c r="N30" s="1"/>
      <c r="O30" s="1"/>
      <c r="P30" s="19">
        <v>0.5</v>
      </c>
      <c r="Q30" s="23"/>
      <c r="R30" s="21">
        <f>D30*P30</f>
        <v>975</v>
      </c>
      <c r="S30" s="21">
        <f t="shared" si="103"/>
        <v>29250</v>
      </c>
      <c r="T30" s="22">
        <f t="shared" ref="T30:U30" si="104">R30/$H$4</f>
        <v>190.0658895</v>
      </c>
      <c r="U30" s="22">
        <f t="shared" si="104"/>
        <v>5701.976685</v>
      </c>
      <c r="V30" s="1"/>
      <c r="W30" s="1"/>
      <c r="X30" s="19">
        <v>0.5</v>
      </c>
      <c r="Y30" s="23"/>
      <c r="Z30" s="21">
        <f>E30*X30</f>
        <v>1200</v>
      </c>
      <c r="AA30" s="21">
        <f t="shared" si="105"/>
        <v>36000</v>
      </c>
      <c r="AB30" s="22">
        <f t="shared" ref="AB30:AC30" si="106">Z30/$H$4</f>
        <v>233.9272486</v>
      </c>
      <c r="AC30" s="22">
        <f t="shared" si="106"/>
        <v>7017.817459</v>
      </c>
      <c r="AD30" s="1"/>
      <c r="AE30" s="1"/>
      <c r="AF30" s="19">
        <v>0.5</v>
      </c>
      <c r="AG30" s="23"/>
      <c r="AH30" s="21">
        <f>F30*AF30</f>
        <v>1500</v>
      </c>
      <c r="AI30" s="21">
        <f t="shared" si="107"/>
        <v>45000</v>
      </c>
      <c r="AJ30" s="22">
        <f t="shared" ref="AJ30:AK30" si="108">AH30/$H$4</f>
        <v>292.4090608</v>
      </c>
      <c r="AK30" s="22">
        <f t="shared" si="108"/>
        <v>8772.271823</v>
      </c>
      <c r="AL30" s="1"/>
    </row>
    <row r="31" ht="15.75" customHeight="1">
      <c r="A31" s="1"/>
      <c r="B31" s="12"/>
      <c r="C31" s="12"/>
      <c r="D31" s="12"/>
      <c r="E31" s="12"/>
      <c r="F31" s="12"/>
      <c r="G31" s="1"/>
      <c r="H31" s="19">
        <v>1.0</v>
      </c>
      <c r="I31" s="12"/>
      <c r="J31" s="21">
        <f>C29*H31</f>
        <v>1500</v>
      </c>
      <c r="K31" s="21">
        <f t="shared" si="101"/>
        <v>45000</v>
      </c>
      <c r="L31" s="22">
        <f t="shared" ref="L31:M31" si="109">J31/$H$4</f>
        <v>292.4090608</v>
      </c>
      <c r="M31" s="22">
        <f t="shared" si="109"/>
        <v>8772.271823</v>
      </c>
      <c r="N31" s="1"/>
      <c r="O31" s="1"/>
      <c r="P31" s="19">
        <v>1.0</v>
      </c>
      <c r="Q31" s="12"/>
      <c r="R31" s="21">
        <f>D30*P31</f>
        <v>1950</v>
      </c>
      <c r="S31" s="21">
        <f t="shared" si="103"/>
        <v>58500</v>
      </c>
      <c r="T31" s="22">
        <f t="shared" ref="T31:U31" si="110">R31/$H$4</f>
        <v>380.131779</v>
      </c>
      <c r="U31" s="25">
        <f t="shared" si="110"/>
        <v>11403.95337</v>
      </c>
      <c r="V31" s="1"/>
      <c r="W31" s="1"/>
      <c r="X31" s="19">
        <v>1.0</v>
      </c>
      <c r="Y31" s="12"/>
      <c r="Z31" s="21">
        <f>E30*X31</f>
        <v>2400</v>
      </c>
      <c r="AA31" s="21">
        <f t="shared" si="105"/>
        <v>72000</v>
      </c>
      <c r="AB31" s="22">
        <f t="shared" ref="AB31:AC31" si="111">Z31/$H$4</f>
        <v>467.8544973</v>
      </c>
      <c r="AC31" s="22">
        <f t="shared" si="111"/>
        <v>14035.63492</v>
      </c>
      <c r="AD31" s="1"/>
      <c r="AE31" s="1"/>
      <c r="AF31" s="19">
        <v>1.0</v>
      </c>
      <c r="AG31" s="12"/>
      <c r="AH31" s="21">
        <f>F30*AF31</f>
        <v>3000</v>
      </c>
      <c r="AI31" s="21">
        <f t="shared" si="107"/>
        <v>90000</v>
      </c>
      <c r="AJ31" s="22">
        <f t="shared" ref="AJ31:AK31" si="112">AH31/$H$4</f>
        <v>584.8181216</v>
      </c>
      <c r="AK31" s="22">
        <f t="shared" si="112"/>
        <v>17544.54365</v>
      </c>
      <c r="AL31" s="1"/>
    </row>
    <row r="32" ht="7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ht="15.75" customHeight="1">
      <c r="A33" s="1"/>
      <c r="B33" s="16" t="s">
        <v>9</v>
      </c>
      <c r="C33" s="17">
        <v>2000.0</v>
      </c>
      <c r="D33" s="18">
        <f>C33</f>
        <v>2000</v>
      </c>
      <c r="E33" s="18">
        <f>C33</f>
        <v>2000</v>
      </c>
      <c r="F33" s="18">
        <f>C33</f>
        <v>2000</v>
      </c>
      <c r="G33" s="1"/>
      <c r="H33" s="19">
        <v>0.2</v>
      </c>
      <c r="I33" s="20">
        <f>C33</f>
        <v>2000</v>
      </c>
      <c r="J33" s="21">
        <f>C33*H33</f>
        <v>400</v>
      </c>
      <c r="K33" s="21">
        <f t="shared" ref="K33:K35" si="117">J33*30</f>
        <v>12000</v>
      </c>
      <c r="L33" s="22">
        <f t="shared" ref="L33:M33" si="113">J33/$H$4</f>
        <v>77.97574954</v>
      </c>
      <c r="M33" s="22">
        <f t="shared" si="113"/>
        <v>2339.272486</v>
      </c>
      <c r="N33" s="1"/>
      <c r="O33" s="1"/>
      <c r="P33" s="19">
        <v>0.2</v>
      </c>
      <c r="Q33" s="20">
        <f>D34</f>
        <v>2600</v>
      </c>
      <c r="R33" s="21">
        <f>D34*P33</f>
        <v>520</v>
      </c>
      <c r="S33" s="21">
        <f t="shared" ref="S33:S35" si="119">R33*30</f>
        <v>15600</v>
      </c>
      <c r="T33" s="22">
        <f t="shared" ref="T33:U33" si="114">R33/$H$4</f>
        <v>101.3684744</v>
      </c>
      <c r="U33" s="22">
        <f t="shared" si="114"/>
        <v>3041.054232</v>
      </c>
      <c r="V33" s="1"/>
      <c r="W33" s="1"/>
      <c r="X33" s="19">
        <v>0.2</v>
      </c>
      <c r="Y33" s="20">
        <f>E34</f>
        <v>3200</v>
      </c>
      <c r="Z33" s="21">
        <f>E34*X33</f>
        <v>640</v>
      </c>
      <c r="AA33" s="21">
        <f t="shared" ref="AA33:AA35" si="121">Z33*30</f>
        <v>19200</v>
      </c>
      <c r="AB33" s="22">
        <f t="shared" ref="AB33:AC33" si="115">Z33/$H$4</f>
        <v>124.7611993</v>
      </c>
      <c r="AC33" s="22">
        <f t="shared" si="115"/>
        <v>3742.835978</v>
      </c>
      <c r="AD33" s="1"/>
      <c r="AE33" s="1"/>
      <c r="AF33" s="19">
        <v>0.2</v>
      </c>
      <c r="AG33" s="20">
        <f>F34</f>
        <v>4000</v>
      </c>
      <c r="AH33" s="21">
        <f>F34*AF33</f>
        <v>800</v>
      </c>
      <c r="AI33" s="21">
        <f t="shared" ref="AI33:AI35" si="123">AH33*30</f>
        <v>24000</v>
      </c>
      <c r="AJ33" s="22">
        <f t="shared" ref="AJ33:AK33" si="116">AH33/$H$4</f>
        <v>155.9514991</v>
      </c>
      <c r="AK33" s="22">
        <f t="shared" si="116"/>
        <v>4678.544973</v>
      </c>
      <c r="AL33" s="1"/>
    </row>
    <row r="34" ht="15.75" customHeight="1">
      <c r="A34" s="1"/>
      <c r="B34" s="23"/>
      <c r="C34" s="23"/>
      <c r="D34" s="24">
        <f>D33*1.3</f>
        <v>2600</v>
      </c>
      <c r="E34" s="24">
        <f>E33*1.6</f>
        <v>3200</v>
      </c>
      <c r="F34" s="24">
        <f>F33*2</f>
        <v>4000</v>
      </c>
      <c r="G34" s="1"/>
      <c r="H34" s="19">
        <v>0.5</v>
      </c>
      <c r="I34" s="23"/>
      <c r="J34" s="21">
        <f>C33*H34</f>
        <v>1000</v>
      </c>
      <c r="K34" s="21">
        <f t="shared" si="117"/>
        <v>30000</v>
      </c>
      <c r="L34" s="22">
        <f t="shared" ref="L34:M34" si="118">J34/$H$4</f>
        <v>194.9393739</v>
      </c>
      <c r="M34" s="22">
        <f t="shared" si="118"/>
        <v>5848.181216</v>
      </c>
      <c r="N34" s="1"/>
      <c r="O34" s="1"/>
      <c r="P34" s="19">
        <v>0.5</v>
      </c>
      <c r="Q34" s="23"/>
      <c r="R34" s="21">
        <f>D34*P34</f>
        <v>1300</v>
      </c>
      <c r="S34" s="21">
        <f t="shared" si="119"/>
        <v>39000</v>
      </c>
      <c r="T34" s="22">
        <f t="shared" ref="T34:U34" si="120">R34/$H$4</f>
        <v>253.421186</v>
      </c>
      <c r="U34" s="22">
        <f t="shared" si="120"/>
        <v>7602.63558</v>
      </c>
      <c r="V34" s="1"/>
      <c r="W34" s="1"/>
      <c r="X34" s="19">
        <v>0.5</v>
      </c>
      <c r="Y34" s="23"/>
      <c r="Z34" s="21">
        <f>E34*X34</f>
        <v>1600</v>
      </c>
      <c r="AA34" s="21">
        <f t="shared" si="121"/>
        <v>48000</v>
      </c>
      <c r="AB34" s="22">
        <f t="shared" ref="AB34:AC34" si="122">Z34/$H$4</f>
        <v>311.9029982</v>
      </c>
      <c r="AC34" s="22">
        <f t="shared" si="122"/>
        <v>9357.089945</v>
      </c>
      <c r="AD34" s="1"/>
      <c r="AE34" s="1"/>
      <c r="AF34" s="19">
        <v>0.5</v>
      </c>
      <c r="AG34" s="23"/>
      <c r="AH34" s="21">
        <f>F34*AF34</f>
        <v>2000</v>
      </c>
      <c r="AI34" s="21">
        <f t="shared" si="123"/>
        <v>60000</v>
      </c>
      <c r="AJ34" s="22">
        <f t="shared" ref="AJ34:AK34" si="124">AH34/$H$4</f>
        <v>389.8787477</v>
      </c>
      <c r="AK34" s="22">
        <f t="shared" si="124"/>
        <v>11696.36243</v>
      </c>
      <c r="AL34" s="1"/>
    </row>
    <row r="35" ht="15.75" customHeight="1">
      <c r="A35" s="1"/>
      <c r="B35" s="12"/>
      <c r="C35" s="12"/>
      <c r="D35" s="12"/>
      <c r="E35" s="12"/>
      <c r="F35" s="12"/>
      <c r="G35" s="1"/>
      <c r="H35" s="19">
        <v>1.0</v>
      </c>
      <c r="I35" s="12"/>
      <c r="J35" s="21">
        <f>C33*H35</f>
        <v>2000</v>
      </c>
      <c r="K35" s="21">
        <f t="shared" si="117"/>
        <v>60000</v>
      </c>
      <c r="L35" s="22">
        <f t="shared" ref="L35:M35" si="125">J35/$H$4</f>
        <v>389.8787477</v>
      </c>
      <c r="M35" s="25">
        <f t="shared" si="125"/>
        <v>11696.36243</v>
      </c>
      <c r="N35" s="1"/>
      <c r="O35" s="1"/>
      <c r="P35" s="19">
        <v>1.0</v>
      </c>
      <c r="Q35" s="12"/>
      <c r="R35" s="21">
        <f>D34*P35</f>
        <v>2600</v>
      </c>
      <c r="S35" s="21">
        <f t="shared" si="119"/>
        <v>78000</v>
      </c>
      <c r="T35" s="22">
        <f t="shared" ref="T35:U35" si="126">R35/$H$4</f>
        <v>506.842372</v>
      </c>
      <c r="U35" s="22">
        <f t="shared" si="126"/>
        <v>15205.27116</v>
      </c>
      <c r="V35" s="1"/>
      <c r="W35" s="1"/>
      <c r="X35" s="19">
        <v>1.0</v>
      </c>
      <c r="Y35" s="12"/>
      <c r="Z35" s="21">
        <f>E34*X35</f>
        <v>3200</v>
      </c>
      <c r="AA35" s="21">
        <f t="shared" si="121"/>
        <v>96000</v>
      </c>
      <c r="AB35" s="22">
        <f t="shared" ref="AB35:AC35" si="127">Z35/$H$4</f>
        <v>623.8059963</v>
      </c>
      <c r="AC35" s="22">
        <f t="shared" si="127"/>
        <v>18714.17989</v>
      </c>
      <c r="AD35" s="1"/>
      <c r="AE35" s="1"/>
      <c r="AF35" s="19">
        <v>1.0</v>
      </c>
      <c r="AG35" s="12"/>
      <c r="AH35" s="21">
        <f>F34*AF35</f>
        <v>4000</v>
      </c>
      <c r="AI35" s="21">
        <f t="shared" si="123"/>
        <v>120000</v>
      </c>
      <c r="AJ35" s="22">
        <f t="shared" ref="AJ35:AK35" si="128">AH35/$H$4</f>
        <v>779.7574954</v>
      </c>
      <c r="AK35" s="22">
        <f t="shared" si="128"/>
        <v>23392.72486</v>
      </c>
      <c r="AL35" s="1"/>
    </row>
    <row r="36" ht="7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ht="15.75" customHeight="1">
      <c r="A37" s="1"/>
      <c r="B37" s="16" t="s">
        <v>9</v>
      </c>
      <c r="C37" s="17">
        <v>3000.0</v>
      </c>
      <c r="D37" s="18">
        <f>C37</f>
        <v>3000</v>
      </c>
      <c r="E37" s="18">
        <f>C37</f>
        <v>3000</v>
      </c>
      <c r="F37" s="18">
        <f>C37</f>
        <v>3000</v>
      </c>
      <c r="G37" s="1"/>
      <c r="H37" s="19">
        <v>0.2</v>
      </c>
      <c r="I37" s="20">
        <f>C37</f>
        <v>3000</v>
      </c>
      <c r="J37" s="21">
        <f>C37*H37</f>
        <v>600</v>
      </c>
      <c r="K37" s="21">
        <f t="shared" ref="K37:K39" si="133">J37*30</f>
        <v>18000</v>
      </c>
      <c r="L37" s="22">
        <f t="shared" ref="L37:M37" si="129">J37/$H$4</f>
        <v>116.9636243</v>
      </c>
      <c r="M37" s="22">
        <f t="shared" si="129"/>
        <v>3508.908729</v>
      </c>
      <c r="N37" s="1"/>
      <c r="O37" s="1"/>
      <c r="P37" s="19">
        <v>0.2</v>
      </c>
      <c r="Q37" s="20">
        <f>D38</f>
        <v>3900</v>
      </c>
      <c r="R37" s="21">
        <f>D38*P37</f>
        <v>780</v>
      </c>
      <c r="S37" s="21">
        <f t="shared" ref="S37:S39" si="135">R37*30</f>
        <v>23400</v>
      </c>
      <c r="T37" s="22">
        <f t="shared" ref="T37:U37" si="130">R37/$H$4</f>
        <v>152.0527116</v>
      </c>
      <c r="U37" s="22">
        <f t="shared" si="130"/>
        <v>4561.581348</v>
      </c>
      <c r="V37" s="1"/>
      <c r="W37" s="1"/>
      <c r="X37" s="19">
        <v>0.2</v>
      </c>
      <c r="Y37" s="20">
        <f>E38</f>
        <v>4800</v>
      </c>
      <c r="Z37" s="21">
        <f>E38*X37</f>
        <v>960</v>
      </c>
      <c r="AA37" s="21">
        <f t="shared" ref="AA37:AA39" si="137">Z37*30</f>
        <v>28800</v>
      </c>
      <c r="AB37" s="22">
        <f t="shared" ref="AB37:AC37" si="131">Z37/$H$4</f>
        <v>187.1417989</v>
      </c>
      <c r="AC37" s="22">
        <f t="shared" si="131"/>
        <v>5614.253967</v>
      </c>
      <c r="AD37" s="1"/>
      <c r="AE37" s="1"/>
      <c r="AF37" s="19">
        <v>0.2</v>
      </c>
      <c r="AG37" s="20">
        <f>F38</f>
        <v>6000</v>
      </c>
      <c r="AH37" s="21">
        <f>F38*AF37</f>
        <v>1200</v>
      </c>
      <c r="AI37" s="21">
        <f t="shared" ref="AI37:AI39" si="139">AH37*30</f>
        <v>36000</v>
      </c>
      <c r="AJ37" s="22">
        <f t="shared" ref="AJ37:AK37" si="132">AH37/$H$4</f>
        <v>233.9272486</v>
      </c>
      <c r="AK37" s="22">
        <f t="shared" si="132"/>
        <v>7017.817459</v>
      </c>
      <c r="AL37" s="1"/>
    </row>
    <row r="38" ht="15.75" customHeight="1">
      <c r="A38" s="1"/>
      <c r="B38" s="23"/>
      <c r="C38" s="23"/>
      <c r="D38" s="24">
        <f>D37*1.3</f>
        <v>3900</v>
      </c>
      <c r="E38" s="24">
        <f>E37*1.6</f>
        <v>4800</v>
      </c>
      <c r="F38" s="24">
        <f>F37*2</f>
        <v>6000</v>
      </c>
      <c r="G38" s="1"/>
      <c r="H38" s="19">
        <v>0.5</v>
      </c>
      <c r="I38" s="23"/>
      <c r="J38" s="21">
        <f>C37*H38</f>
        <v>1500</v>
      </c>
      <c r="K38" s="21">
        <f t="shared" si="133"/>
        <v>45000</v>
      </c>
      <c r="L38" s="22">
        <f t="shared" ref="L38:M38" si="134">J38/$H$4</f>
        <v>292.4090608</v>
      </c>
      <c r="M38" s="22">
        <f t="shared" si="134"/>
        <v>8772.271823</v>
      </c>
      <c r="N38" s="1"/>
      <c r="O38" s="1"/>
      <c r="P38" s="19">
        <v>0.5</v>
      </c>
      <c r="Q38" s="23"/>
      <c r="R38" s="21">
        <f>D38*P38</f>
        <v>1950</v>
      </c>
      <c r="S38" s="21">
        <f t="shared" si="135"/>
        <v>58500</v>
      </c>
      <c r="T38" s="22">
        <f t="shared" ref="T38:U38" si="136">R38/$H$4</f>
        <v>380.131779</v>
      </c>
      <c r="U38" s="22">
        <f t="shared" si="136"/>
        <v>11403.95337</v>
      </c>
      <c r="V38" s="1"/>
      <c r="W38" s="1"/>
      <c r="X38" s="19">
        <v>0.5</v>
      </c>
      <c r="Y38" s="23"/>
      <c r="Z38" s="21">
        <f>E38*X38</f>
        <v>2400</v>
      </c>
      <c r="AA38" s="21">
        <f t="shared" si="137"/>
        <v>72000</v>
      </c>
      <c r="AB38" s="22">
        <f t="shared" ref="AB38:AC38" si="138">Z38/$H$4</f>
        <v>467.8544973</v>
      </c>
      <c r="AC38" s="22">
        <f t="shared" si="138"/>
        <v>14035.63492</v>
      </c>
      <c r="AD38" s="1"/>
      <c r="AE38" s="1"/>
      <c r="AF38" s="19">
        <v>0.5</v>
      </c>
      <c r="AG38" s="23"/>
      <c r="AH38" s="21">
        <f>F38*AF38</f>
        <v>3000</v>
      </c>
      <c r="AI38" s="21">
        <f t="shared" si="139"/>
        <v>90000</v>
      </c>
      <c r="AJ38" s="22">
        <f t="shared" ref="AJ38:AK38" si="140">AH38/$H$4</f>
        <v>584.8181216</v>
      </c>
      <c r="AK38" s="22">
        <f t="shared" si="140"/>
        <v>17544.54365</v>
      </c>
      <c r="AL38" s="1"/>
    </row>
    <row r="39" ht="15.75" customHeight="1">
      <c r="A39" s="1"/>
      <c r="B39" s="12"/>
      <c r="C39" s="12"/>
      <c r="D39" s="12"/>
      <c r="E39" s="12"/>
      <c r="F39" s="12"/>
      <c r="G39" s="1"/>
      <c r="H39" s="19">
        <v>1.0</v>
      </c>
      <c r="I39" s="12"/>
      <c r="J39" s="21">
        <f>C37*H39</f>
        <v>3000</v>
      </c>
      <c r="K39" s="21">
        <f t="shared" si="133"/>
        <v>90000</v>
      </c>
      <c r="L39" s="22">
        <f t="shared" ref="L39:M39" si="141">J39/$H$4</f>
        <v>584.8181216</v>
      </c>
      <c r="M39" s="22">
        <f t="shared" si="141"/>
        <v>17544.54365</v>
      </c>
      <c r="N39" s="1"/>
      <c r="O39" s="1"/>
      <c r="P39" s="19">
        <v>1.0</v>
      </c>
      <c r="Q39" s="12"/>
      <c r="R39" s="21">
        <f>D38*P39</f>
        <v>3900</v>
      </c>
      <c r="S39" s="21">
        <f t="shared" si="135"/>
        <v>117000</v>
      </c>
      <c r="T39" s="22">
        <f t="shared" ref="T39:U39" si="142">R39/$H$4</f>
        <v>760.263558</v>
      </c>
      <c r="U39" s="22">
        <f t="shared" si="142"/>
        <v>22807.90674</v>
      </c>
      <c r="V39" s="1"/>
      <c r="W39" s="1"/>
      <c r="X39" s="19">
        <v>1.0</v>
      </c>
      <c r="Y39" s="12"/>
      <c r="Z39" s="21">
        <f>E38*X39</f>
        <v>4800</v>
      </c>
      <c r="AA39" s="21">
        <f t="shared" si="137"/>
        <v>144000</v>
      </c>
      <c r="AB39" s="22">
        <f t="shared" ref="AB39:AC39" si="143">Z39/$H$4</f>
        <v>935.7089945</v>
      </c>
      <c r="AC39" s="22">
        <f t="shared" si="143"/>
        <v>28071.26984</v>
      </c>
      <c r="AD39" s="1"/>
      <c r="AE39" s="1"/>
      <c r="AF39" s="19">
        <v>1.0</v>
      </c>
      <c r="AG39" s="12"/>
      <c r="AH39" s="21">
        <f>F38*AF39</f>
        <v>6000</v>
      </c>
      <c r="AI39" s="21">
        <f t="shared" si="139"/>
        <v>180000</v>
      </c>
      <c r="AJ39" s="22">
        <f t="shared" ref="AJ39:AK39" si="144">AH39/$H$4</f>
        <v>1169.636243</v>
      </c>
      <c r="AK39" s="22">
        <f t="shared" si="144"/>
        <v>35089.08729</v>
      </c>
      <c r="AL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ht="15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</row>
    <row r="56" ht="15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</row>
    <row r="57" ht="15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ht="15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ht="15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  <row r="60" ht="15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</row>
    <row r="61" ht="15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</row>
    <row r="62" ht="15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</row>
    <row r="63" ht="15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</row>
    <row r="64" ht="15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</row>
    <row r="65" ht="15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</row>
    <row r="66" ht="15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</row>
    <row r="67" ht="15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</row>
    <row r="68" ht="15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</row>
    <row r="69" ht="15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</row>
    <row r="70" ht="15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</row>
    <row r="71" ht="15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</row>
    <row r="72" ht="15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</row>
    <row r="73" ht="15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</row>
    <row r="74" ht="15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</row>
    <row r="75" ht="15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</row>
    <row r="76" ht="15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</row>
    <row r="77" ht="15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</row>
    <row r="78" ht="15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</row>
    <row r="79" ht="15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</row>
    <row r="80" ht="15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</row>
    <row r="81" ht="15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</row>
    <row r="82" ht="15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</row>
    <row r="83" ht="15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</row>
    <row r="84" ht="15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</row>
    <row r="85" ht="15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</row>
    <row r="86" ht="15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</row>
    <row r="87" ht="15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</row>
    <row r="88" ht="15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</row>
    <row r="89" ht="15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</row>
    <row r="90" ht="15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</row>
    <row r="91" ht="15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</row>
    <row r="92" ht="15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</row>
    <row r="93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</row>
    <row r="94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</row>
    <row r="95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</row>
    <row r="96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</row>
    <row r="97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</row>
    <row r="98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</row>
    <row r="99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</row>
    <row r="100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</row>
    <row r="101" ht="15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</row>
    <row r="102" ht="15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</row>
    <row r="103" ht="15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</row>
    <row r="104" ht="15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</row>
    <row r="105" ht="15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</row>
    <row r="106" ht="15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</row>
    <row r="107" ht="15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</row>
    <row r="108" ht="15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</row>
    <row r="109" ht="15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</row>
    <row r="110" ht="15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</row>
    <row r="111" ht="15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</row>
    <row r="112" ht="15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</row>
    <row r="113" ht="15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</row>
    <row r="114" ht="15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</row>
    <row r="115" ht="15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</row>
    <row r="116" ht="15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</row>
    <row r="117" ht="15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</row>
    <row r="118" ht="15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</row>
    <row r="119" ht="15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</row>
    <row r="120" ht="15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</row>
    <row r="121" ht="15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</row>
    <row r="122" ht="15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</row>
    <row r="123" ht="15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</row>
    <row r="124" ht="15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</row>
    <row r="125" ht="15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</row>
    <row r="126" ht="15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</row>
    <row r="127" ht="15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</row>
    <row r="128" ht="15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</row>
    <row r="129" ht="15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</row>
    <row r="130" ht="15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</row>
    <row r="131" ht="15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</row>
    <row r="132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</row>
    <row r="133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</row>
    <row r="134" ht="15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</row>
    <row r="135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</row>
    <row r="136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</row>
    <row r="137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</row>
    <row r="138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</row>
    <row r="139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</row>
    <row r="140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</row>
    <row r="141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</row>
    <row r="142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</row>
    <row r="143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</row>
    <row r="144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</row>
    <row r="145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</row>
    <row r="146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</row>
    <row r="147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</row>
    <row r="148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</row>
    <row r="149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</row>
    <row r="150" ht="15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</row>
    <row r="151" ht="15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</row>
    <row r="152" ht="15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</row>
    <row r="153" ht="15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</row>
    <row r="154" ht="15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</row>
    <row r="155" ht="15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</row>
    <row r="156" ht="15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</row>
    <row r="157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</row>
    <row r="158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</row>
    <row r="159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</row>
    <row r="160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</row>
    <row r="161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</row>
    <row r="162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</row>
    <row r="163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</row>
    <row r="164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</row>
    <row r="165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</row>
    <row r="166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</row>
    <row r="167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</row>
    <row r="168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</row>
    <row r="169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</row>
    <row r="170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</row>
    <row r="171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</row>
    <row r="172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</row>
    <row r="173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</row>
    <row r="174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</row>
    <row r="175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</row>
    <row r="176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</row>
    <row r="177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</row>
    <row r="178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</row>
    <row r="179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</row>
    <row r="180" ht="15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</row>
    <row r="181" ht="15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</row>
    <row r="182" ht="15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</row>
    <row r="183" ht="15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</row>
    <row r="184" ht="15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</row>
    <row r="185" ht="15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</row>
    <row r="186" ht="15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</row>
    <row r="187" ht="15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</row>
    <row r="188" ht="15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</row>
    <row r="189" ht="15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</row>
    <row r="190" ht="15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</row>
    <row r="191" ht="15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</row>
    <row r="192" ht="15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</row>
    <row r="193" ht="15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</row>
    <row r="194" ht="15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</row>
    <row r="195" ht="15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</row>
    <row r="196" ht="15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</row>
    <row r="197" ht="15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</row>
    <row r="198" ht="15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</row>
    <row r="199" ht="15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</row>
    <row r="200" ht="15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</row>
    <row r="201" ht="15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</row>
    <row r="202" ht="15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</row>
    <row r="203" ht="15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</row>
    <row r="204" ht="15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</row>
    <row r="205" ht="15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</row>
    <row r="206" ht="15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</row>
    <row r="207" ht="15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</row>
    <row r="208" ht="15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</row>
    <row r="209" ht="15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</row>
    <row r="210" ht="15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</row>
    <row r="211" ht="15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</row>
    <row r="212" ht="15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</row>
    <row r="213" ht="15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</row>
    <row r="214" ht="15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</row>
    <row r="215" ht="15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</row>
    <row r="216" ht="15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</row>
    <row r="217" ht="15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</row>
    <row r="218" ht="15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</row>
    <row r="219" ht="15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</row>
    <row r="220" ht="15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</row>
    <row r="221" ht="15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</row>
    <row r="222" ht="15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</row>
    <row r="223" ht="15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</row>
    <row r="224" ht="15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</row>
    <row r="225" ht="15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</row>
    <row r="226" ht="15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</row>
    <row r="227" ht="15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</row>
    <row r="228" ht="15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</row>
    <row r="229" ht="15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</row>
    <row r="230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</row>
    <row r="231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</row>
    <row r="232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</row>
    <row r="233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</row>
    <row r="234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</row>
    <row r="235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</row>
    <row r="23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</row>
    <row r="237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</row>
    <row r="238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</row>
    <row r="239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</row>
    <row r="240" ht="15.75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</row>
    <row r="241" ht="15.75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</row>
    <row r="242" ht="15.75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</row>
    <row r="243" ht="15.75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</row>
    <row r="244" ht="15.75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</row>
    <row r="245" ht="15.75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</row>
    <row r="246" ht="15.75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</row>
    <row r="247" ht="15.75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</row>
    <row r="248" ht="15.75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</row>
    <row r="249" ht="15.75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</row>
    <row r="250" ht="15.75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</row>
    <row r="251" ht="15.75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</row>
    <row r="252" ht="15.75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</row>
    <row r="253" ht="15.75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</row>
    <row r="254" ht="15.75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</row>
    <row r="255" ht="15.75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</row>
    <row r="256" ht="15.75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</row>
    <row r="257" ht="15.75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</row>
    <row r="258" ht="15.75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</row>
    <row r="259" ht="15.75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</row>
    <row r="260" ht="15.75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</row>
    <row r="261" ht="15.75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</row>
    <row r="262" ht="15.75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</row>
    <row r="263" ht="15.75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</row>
    <row r="264" ht="15.75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</row>
    <row r="265" ht="15.75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</row>
    <row r="266" ht="15.75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</row>
    <row r="267" ht="15.75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</row>
    <row r="268" ht="15.75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</row>
    <row r="269" ht="15.75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</row>
    <row r="270" ht="15.75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</row>
    <row r="271" ht="15.75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</row>
    <row r="272" ht="15.75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</row>
    <row r="273" ht="15.75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</row>
    <row r="274" ht="15.75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</row>
    <row r="275" ht="15.75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</row>
    <row r="276" ht="15.75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</row>
    <row r="277" ht="15.75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</row>
    <row r="278" ht="15.75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</row>
    <row r="279" ht="15.75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</row>
    <row r="280" ht="15.75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</row>
    <row r="281" ht="15.75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</row>
    <row r="282" ht="15.75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</row>
    <row r="283" ht="15.75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</row>
    <row r="284" ht="15.75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</row>
    <row r="285" ht="15.75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</row>
    <row r="286" ht="15.75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</row>
    <row r="287" ht="15.75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</row>
    <row r="288" ht="15.75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</row>
    <row r="289" ht="15.75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</row>
    <row r="290" ht="15.75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</row>
    <row r="291" ht="15.75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</row>
    <row r="292" ht="15.75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</row>
    <row r="293" ht="15.75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</row>
    <row r="294" ht="15.75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</row>
    <row r="295" ht="15.75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</row>
    <row r="296" ht="15.75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</row>
    <row r="297" ht="15.75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</row>
    <row r="298" ht="15.75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</row>
    <row r="299" ht="15.75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</row>
    <row r="300" ht="15.75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</row>
    <row r="301" ht="15.75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</row>
    <row r="302" ht="15.75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</row>
    <row r="303" ht="15.75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</row>
    <row r="304" ht="15.75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</row>
    <row r="305" ht="15.75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</row>
    <row r="306" ht="15.75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</row>
    <row r="307" ht="15.75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</row>
    <row r="308" ht="15.75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</row>
    <row r="309" ht="15.75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</row>
    <row r="310" ht="15.75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</row>
    <row r="311" ht="15.75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</row>
    <row r="312" ht="15.75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</row>
    <row r="313" ht="15.75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</row>
    <row r="314" ht="15.75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</row>
    <row r="315" ht="15.75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</row>
    <row r="316" ht="15.75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</row>
    <row r="317" ht="15.75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</row>
    <row r="318" ht="15.75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</row>
    <row r="319" ht="15.75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</row>
    <row r="320" ht="15.75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</row>
    <row r="321" ht="15.75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</row>
    <row r="322" ht="15.75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</row>
    <row r="323" ht="15.75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</row>
    <row r="324" ht="15.75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</row>
    <row r="325" ht="15.75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</row>
    <row r="326" ht="15.75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</row>
    <row r="327" ht="15.75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</row>
    <row r="328" ht="15.75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</row>
    <row r="329" ht="15.75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</row>
    <row r="330" ht="15.75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</row>
    <row r="331" ht="15.75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</row>
    <row r="332" ht="15.75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</row>
    <row r="333" ht="15.75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</row>
    <row r="334" ht="15.75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</row>
    <row r="335" ht="15.75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</row>
    <row r="336" ht="15.75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</row>
    <row r="337" ht="15.75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</row>
    <row r="338" ht="15.75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</row>
    <row r="339" ht="15.75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</row>
    <row r="340" ht="15.75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</row>
    <row r="341" ht="15.75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</row>
    <row r="342" ht="15.75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</row>
    <row r="343" ht="15.75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</row>
    <row r="344" ht="15.75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</row>
    <row r="345" ht="15.75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</row>
    <row r="346" ht="15.75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</row>
    <row r="347" ht="15.75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</row>
    <row r="348" ht="15.75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</row>
    <row r="349" ht="15.75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</row>
    <row r="350" ht="15.75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</row>
    <row r="351" ht="15.75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</row>
    <row r="352" ht="15.75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</row>
    <row r="353" ht="15.75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</row>
    <row r="354" ht="15.75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</row>
    <row r="355" ht="15.75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</row>
    <row r="356" ht="15.75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</row>
    <row r="357" ht="15.75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</row>
    <row r="358" ht="15.75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</row>
    <row r="359" ht="15.75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</row>
    <row r="360" ht="15.75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</row>
    <row r="361" ht="15.75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</row>
    <row r="362" ht="15.75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</row>
    <row r="363" ht="15.75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</row>
    <row r="364" ht="15.75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</row>
    <row r="365" ht="15.75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</row>
    <row r="366" ht="15.75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</row>
    <row r="367" ht="15.75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</row>
    <row r="368" ht="15.75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</row>
    <row r="369" ht="15.75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</row>
    <row r="370" ht="15.75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</row>
    <row r="371" ht="15.75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</row>
    <row r="372" ht="15.75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</row>
    <row r="373" ht="15.75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</row>
    <row r="374" ht="15.75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</row>
    <row r="375" ht="15.75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</row>
    <row r="376" ht="15.75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</row>
    <row r="377" ht="15.75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</row>
    <row r="378" ht="15.75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</row>
    <row r="379" ht="15.75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</row>
    <row r="380" ht="15.75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</row>
    <row r="381" ht="15.75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</row>
    <row r="382" ht="15.75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</row>
    <row r="383" ht="15.75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</row>
    <row r="384" ht="15.75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</row>
    <row r="385" ht="15.75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</row>
    <row r="386" ht="15.75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</row>
    <row r="387" ht="15.75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</row>
    <row r="388" ht="15.75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</row>
    <row r="389" ht="15.75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</row>
    <row r="390" ht="15.75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</row>
    <row r="391" ht="15.75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</row>
    <row r="392" ht="15.75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</row>
    <row r="393" ht="15.75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</row>
    <row r="394" ht="15.75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</row>
    <row r="395" ht="15.75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</row>
    <row r="396" ht="15.75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</row>
    <row r="397" ht="15.75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</row>
    <row r="398" ht="15.75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</row>
    <row r="399" ht="15.75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</row>
    <row r="400" ht="15.75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</row>
    <row r="401" ht="15.75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</row>
    <row r="402" ht="15.75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</row>
    <row r="403" ht="15.75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</row>
    <row r="404" ht="15.75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</row>
    <row r="405" ht="15.75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</row>
    <row r="406" ht="15.75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</row>
    <row r="407" ht="15.75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</row>
    <row r="408" ht="15.75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</row>
    <row r="409" ht="15.75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</row>
    <row r="410" ht="15.75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</row>
    <row r="411" ht="15.75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</row>
    <row r="412" ht="15.75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</row>
    <row r="413" ht="15.75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</row>
    <row r="414" ht="15.75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</row>
    <row r="415" ht="15.75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</row>
    <row r="416" ht="15.75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</row>
    <row r="417" ht="15.75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</row>
    <row r="418" ht="15.75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</row>
    <row r="419" ht="15.75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</row>
    <row r="420" ht="15.75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</row>
    <row r="421" ht="15.75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</row>
    <row r="422" ht="15.75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</row>
    <row r="423" ht="15.75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</row>
    <row r="424" ht="15.75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</row>
    <row r="425" ht="15.75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</row>
    <row r="426" ht="15.75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</row>
    <row r="427" ht="15.75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</row>
    <row r="428" ht="15.75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</row>
    <row r="429" ht="15.75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</row>
    <row r="430" ht="15.75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</row>
    <row r="431" ht="15.75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</row>
    <row r="432" ht="15.75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</row>
    <row r="433" ht="15.75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</row>
    <row r="434" ht="15.75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</row>
    <row r="435" ht="15.75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</row>
    <row r="436" ht="15.75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</row>
    <row r="437" ht="15.75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</row>
    <row r="438" ht="15.75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</row>
    <row r="439" ht="15.75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</row>
    <row r="440" ht="15.75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</row>
    <row r="441" ht="15.75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</row>
    <row r="442" ht="15.75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</row>
    <row r="443" ht="15.75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</row>
    <row r="444" ht="15.75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</row>
    <row r="445" ht="15.75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</row>
    <row r="446" ht="15.75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</row>
    <row r="447" ht="15.75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</row>
    <row r="448" ht="15.75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</row>
    <row r="449" ht="15.75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</row>
    <row r="450" ht="15.75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</row>
    <row r="451" ht="15.75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</row>
    <row r="452" ht="15.75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</row>
    <row r="453" ht="15.75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</row>
    <row r="454" ht="15.75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</row>
    <row r="455" ht="15.75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</row>
    <row r="456" ht="15.75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</row>
    <row r="457" ht="15.75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</row>
    <row r="458" ht="15.75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</row>
    <row r="459" ht="15.75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</row>
    <row r="460" ht="15.75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</row>
    <row r="461" ht="15.75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</row>
    <row r="462" ht="15.75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</row>
    <row r="463" ht="15.75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</row>
    <row r="464" ht="15.75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</row>
    <row r="465" ht="15.75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</row>
    <row r="466" ht="15.75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</row>
    <row r="467" ht="15.75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</row>
    <row r="468" ht="15.75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</row>
    <row r="469" ht="15.75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</row>
    <row r="470" ht="15.75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</row>
    <row r="471" ht="15.75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</row>
    <row r="472" ht="15.75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</row>
    <row r="473" ht="15.75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</row>
    <row r="474" ht="15.75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</row>
    <row r="475" ht="15.75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</row>
    <row r="476" ht="15.75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</row>
    <row r="477" ht="15.75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</row>
    <row r="478" ht="15.75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</row>
    <row r="479" ht="15.75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</row>
    <row r="480" ht="15.75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</row>
    <row r="481" ht="15.75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</row>
    <row r="482" ht="15.75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</row>
    <row r="483" ht="15.75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</row>
    <row r="484" ht="15.75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</row>
    <row r="485" ht="15.75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</row>
    <row r="486" ht="15.75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</row>
    <row r="487" ht="15.75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</row>
    <row r="488" ht="15.75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</row>
    <row r="489" ht="15.75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</row>
    <row r="490" ht="15.75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</row>
    <row r="491" ht="15.75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</row>
    <row r="492" ht="15.75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</row>
    <row r="493" ht="15.75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</row>
    <row r="494" ht="15.75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</row>
    <row r="495" ht="15.75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</row>
    <row r="496" ht="15.75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</row>
    <row r="497" ht="15.75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</row>
    <row r="498" ht="15.75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</row>
    <row r="499" ht="15.75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</row>
    <row r="500" ht="15.75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</row>
    <row r="501" ht="15.75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</row>
    <row r="502" ht="15.75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</row>
    <row r="503" ht="15.75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</row>
    <row r="504" ht="15.75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</row>
    <row r="505" ht="15.75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</row>
    <row r="506" ht="15.75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</row>
    <row r="507" ht="15.75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</row>
    <row r="508" ht="15.75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</row>
    <row r="509" ht="15.75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</row>
    <row r="510" ht="15.75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</row>
    <row r="511" ht="15.75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</row>
    <row r="512" ht="15.75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</row>
    <row r="513" ht="15.75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</row>
    <row r="514" ht="15.75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</row>
    <row r="515" ht="15.75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</row>
    <row r="516" ht="15.75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</row>
    <row r="517" ht="15.75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</row>
    <row r="518" ht="15.75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</row>
    <row r="519" ht="15.75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</row>
    <row r="520" ht="15.75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</row>
    <row r="521" ht="15.75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</row>
    <row r="522" ht="15.75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</row>
    <row r="523" ht="15.75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</row>
    <row r="524" ht="15.75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</row>
    <row r="525" ht="15.75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</row>
    <row r="526" ht="15.75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</row>
    <row r="527" ht="15.75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</row>
    <row r="528" ht="15.75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</row>
    <row r="529" ht="15.75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</row>
    <row r="530" ht="15.75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</row>
    <row r="531" ht="15.75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</row>
    <row r="532" ht="15.75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</row>
    <row r="533" ht="15.75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</row>
    <row r="534" ht="15.75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</row>
    <row r="535" ht="15.75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</row>
    <row r="536" ht="15.75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</row>
    <row r="537" ht="15.75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</row>
    <row r="538" ht="15.75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</row>
    <row r="539" ht="15.75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</row>
    <row r="540" ht="15.75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</row>
    <row r="541" ht="15.75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</row>
    <row r="542" ht="15.75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</row>
    <row r="543" ht="15.75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</row>
    <row r="544" ht="15.75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</row>
    <row r="545" ht="15.75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</row>
    <row r="546" ht="15.75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</row>
    <row r="547" ht="15.75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</row>
    <row r="548" ht="15.75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</row>
    <row r="549" ht="15.75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</row>
    <row r="550" ht="15.75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</row>
    <row r="551" ht="15.75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</row>
    <row r="552" ht="15.75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</row>
    <row r="553" ht="15.75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</row>
    <row r="554" ht="15.75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</row>
    <row r="555" ht="15.75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</row>
    <row r="556" ht="15.75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</row>
    <row r="557" ht="15.75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</row>
    <row r="558" ht="15.75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</row>
    <row r="559" ht="15.75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</row>
    <row r="560" ht="15.75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</row>
    <row r="561" ht="15.75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</row>
    <row r="562" ht="15.75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</row>
    <row r="563" ht="15.75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</row>
    <row r="564" ht="15.75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</row>
    <row r="565" ht="15.75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</row>
    <row r="566" ht="15.75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</row>
    <row r="567" ht="15.75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</row>
    <row r="568" ht="15.75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</row>
    <row r="569" ht="15.75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</row>
    <row r="570" ht="15.75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</row>
    <row r="571" ht="15.75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</row>
    <row r="572" ht="15.75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</row>
    <row r="573" ht="15.75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</row>
    <row r="574" ht="15.75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</row>
    <row r="575" ht="15.75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</row>
    <row r="576" ht="15.75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</row>
    <row r="577" ht="15.75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</row>
    <row r="578" ht="15.75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</row>
    <row r="579" ht="15.75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</row>
    <row r="580" ht="15.75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</row>
    <row r="581" ht="15.75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</row>
    <row r="582" ht="15.75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</row>
    <row r="583" ht="15.75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</row>
    <row r="584" ht="15.75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</row>
    <row r="585" ht="15.75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</row>
    <row r="586" ht="15.75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</row>
    <row r="587" ht="15.75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</row>
    <row r="588" ht="15.75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</row>
    <row r="589" ht="15.75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</row>
    <row r="590" ht="15.75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</row>
    <row r="591" ht="15.75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</row>
    <row r="592" ht="15.75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</row>
    <row r="593" ht="15.75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</row>
    <row r="594" ht="15.75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</row>
    <row r="595" ht="15.75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</row>
    <row r="596" ht="15.75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</row>
    <row r="597" ht="15.75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</row>
    <row r="598" ht="15.75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</row>
    <row r="599" ht="15.75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</row>
    <row r="600" ht="15.75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</row>
    <row r="601" ht="15.75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</row>
    <row r="602" ht="15.75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</row>
    <row r="603" ht="15.75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</row>
    <row r="604" ht="15.75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</row>
    <row r="605" ht="15.75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</row>
    <row r="606" ht="15.75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</row>
    <row r="607" ht="15.75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</row>
    <row r="608" ht="15.75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</row>
    <row r="609" ht="15.75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</row>
    <row r="610" ht="15.75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</row>
    <row r="611" ht="15.75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</row>
    <row r="612" ht="15.75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</row>
    <row r="613" ht="15.75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</row>
    <row r="614" ht="15.75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</row>
    <row r="615" ht="15.75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</row>
    <row r="616" ht="15.75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</row>
    <row r="617" ht="15.75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</row>
    <row r="618" ht="15.75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</row>
    <row r="619" ht="15.75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</row>
    <row r="620" ht="15.75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</row>
    <row r="621" ht="15.75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</row>
    <row r="622" ht="15.75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</row>
    <row r="623" ht="15.75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</row>
    <row r="624" ht="15.75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</row>
    <row r="625" ht="15.75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</row>
    <row r="626" ht="15.75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</row>
    <row r="627" ht="15.75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</row>
    <row r="628" ht="15.75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</row>
    <row r="629" ht="15.75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</row>
    <row r="630" ht="15.75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</row>
    <row r="631" ht="15.75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</row>
    <row r="632" ht="15.75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</row>
    <row r="633" ht="15.75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</row>
    <row r="634" ht="15.75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</row>
    <row r="635" ht="15.75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</row>
    <row r="636" ht="15.75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</row>
    <row r="637" ht="15.75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</row>
    <row r="638" ht="15.75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</row>
    <row r="639" ht="15.75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</row>
    <row r="640" ht="15.75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</row>
    <row r="641" ht="15.75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</row>
    <row r="642" ht="15.75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</row>
    <row r="643" ht="15.75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</row>
    <row r="644" ht="15.75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</row>
    <row r="645" ht="15.75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</row>
    <row r="646" ht="15.75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</row>
    <row r="647" ht="15.75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</row>
    <row r="648" ht="15.75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</row>
    <row r="649" ht="15.75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</row>
    <row r="650" ht="15.75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</row>
    <row r="651" ht="15.75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</row>
    <row r="652" ht="15.75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</row>
    <row r="653" ht="15.75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</row>
    <row r="654" ht="15.75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</row>
    <row r="655" ht="15.75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</row>
    <row r="656" ht="15.75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</row>
    <row r="657" ht="15.75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</row>
    <row r="658" ht="15.75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</row>
    <row r="659" ht="15.75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</row>
    <row r="660" ht="15.75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</row>
    <row r="661" ht="15.75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</row>
    <row r="662" ht="15.75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</row>
    <row r="663" ht="15.75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</row>
    <row r="664" ht="15.75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</row>
    <row r="665" ht="15.75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</row>
    <row r="666" ht="15.75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</row>
    <row r="667" ht="15.75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</row>
    <row r="668" ht="15.75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</row>
    <row r="669" ht="15.75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</row>
    <row r="670" ht="15.75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</row>
    <row r="671" ht="15.75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</row>
    <row r="672" ht="15.75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</row>
    <row r="673" ht="15.75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</row>
    <row r="674" ht="15.75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</row>
    <row r="675" ht="15.75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</row>
    <row r="676" ht="15.75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</row>
    <row r="677" ht="15.75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</row>
    <row r="678" ht="15.75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</row>
    <row r="679" ht="15.75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</row>
    <row r="680" ht="15.75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</row>
    <row r="681" ht="15.75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</row>
    <row r="682" ht="15.75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</row>
    <row r="683" ht="15.75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</row>
    <row r="684" ht="15.75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</row>
    <row r="685" ht="15.75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</row>
    <row r="686" ht="15.75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</row>
    <row r="687" ht="15.75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</row>
    <row r="688" ht="15.75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</row>
    <row r="689" ht="15.75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</row>
    <row r="690" ht="15.75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</row>
    <row r="691" ht="15.75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</row>
    <row r="692" ht="15.75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</row>
    <row r="693" ht="15.75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</row>
    <row r="694" ht="15.75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</row>
    <row r="695" ht="15.75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</row>
    <row r="696" ht="15.75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</row>
    <row r="697" ht="15.75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</row>
    <row r="698" ht="15.75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</row>
    <row r="699" ht="15.75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</row>
    <row r="700" ht="15.75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</row>
    <row r="701" ht="15.75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</row>
    <row r="702" ht="15.75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</row>
    <row r="703" ht="15.75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</row>
    <row r="704" ht="15.75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</row>
    <row r="705" ht="15.75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</row>
    <row r="706" ht="15.75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</row>
    <row r="707" ht="15.75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</row>
    <row r="708" ht="15.75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</row>
    <row r="709" ht="15.75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</row>
    <row r="710" ht="15.75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</row>
    <row r="711" ht="15.75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</row>
    <row r="712" ht="15.75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</row>
    <row r="713" ht="15.75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</row>
    <row r="714" ht="15.75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</row>
    <row r="715" ht="15.75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</row>
    <row r="716" ht="15.75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</row>
    <row r="717" ht="15.75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</row>
    <row r="718" ht="15.75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</row>
    <row r="719" ht="15.75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</row>
    <row r="720" ht="15.75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</row>
    <row r="721" ht="15.75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</row>
    <row r="722" ht="15.75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</row>
    <row r="723" ht="15.75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</row>
    <row r="724" ht="15.75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</row>
    <row r="725" ht="15.75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</row>
    <row r="726" ht="15.75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</row>
    <row r="727" ht="15.75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</row>
    <row r="728" ht="15.75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</row>
    <row r="729" ht="15.75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</row>
    <row r="730" ht="15.75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</row>
    <row r="731" ht="15.75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</row>
    <row r="732" ht="15.75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</row>
    <row r="733" ht="15.75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</row>
    <row r="734" ht="15.75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</row>
    <row r="735" ht="15.75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</row>
    <row r="736" ht="15.75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</row>
    <row r="737" ht="15.75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</row>
    <row r="738" ht="15.75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</row>
    <row r="739" ht="15.75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</row>
    <row r="740" ht="15.75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</row>
    <row r="741" ht="15.75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</row>
    <row r="742" ht="15.75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</row>
    <row r="743" ht="15.75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</row>
    <row r="744" ht="15.75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</row>
    <row r="745" ht="15.75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</row>
    <row r="746" ht="15.75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</row>
    <row r="747" ht="15.75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</row>
    <row r="748" ht="15.75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</row>
    <row r="749" ht="15.75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</row>
    <row r="750" ht="15.75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</row>
    <row r="751" ht="15.75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</row>
    <row r="752" ht="15.75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</row>
    <row r="753" ht="15.75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</row>
    <row r="754" ht="15.75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</row>
    <row r="755" ht="15.75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</row>
    <row r="756" ht="15.75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</row>
    <row r="757" ht="15.75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</row>
    <row r="758" ht="15.75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</row>
    <row r="759" ht="15.75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</row>
    <row r="760" ht="15.75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</row>
    <row r="761" ht="15.75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</row>
    <row r="762" ht="15.75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</row>
    <row r="763" ht="15.75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</row>
    <row r="764" ht="15.75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</row>
    <row r="765" ht="15.75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</row>
    <row r="766" ht="15.75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</row>
    <row r="767" ht="15.75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</row>
    <row r="768" ht="15.75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</row>
    <row r="769" ht="15.75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</row>
    <row r="770" ht="15.75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</row>
    <row r="771" ht="15.75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</row>
    <row r="772" ht="15.75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</row>
    <row r="773" ht="15.75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</row>
    <row r="774" ht="15.75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</row>
    <row r="775" ht="15.75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</row>
    <row r="776" ht="15.75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</row>
    <row r="777" ht="15.75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</row>
    <row r="778" ht="15.75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</row>
    <row r="779" ht="15.75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</row>
    <row r="780" ht="15.75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</row>
    <row r="781" ht="15.75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</row>
    <row r="782" ht="15.75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</row>
    <row r="783" ht="15.75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</row>
    <row r="784" ht="15.75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</row>
    <row r="785" ht="15.75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</row>
    <row r="786" ht="15.75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</row>
    <row r="787" ht="15.75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</row>
    <row r="788" ht="15.75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</row>
    <row r="789" ht="15.75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</row>
    <row r="790" ht="15.75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</row>
    <row r="791" ht="15.75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</row>
    <row r="792" ht="15.75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</row>
    <row r="793" ht="15.75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</row>
    <row r="794" ht="15.75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</row>
    <row r="795" ht="15.75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</row>
    <row r="796" ht="15.75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</row>
    <row r="797" ht="15.75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</row>
    <row r="798" ht="15.75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</row>
    <row r="799" ht="15.75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</row>
    <row r="800" ht="15.75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</row>
    <row r="801" ht="15.75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</row>
    <row r="802" ht="15.75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</row>
    <row r="803" ht="15.75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</row>
    <row r="804" ht="15.75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</row>
    <row r="805" ht="15.75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</row>
    <row r="806" ht="15.75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</row>
    <row r="807" ht="15.75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</row>
    <row r="808" ht="15.75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</row>
    <row r="809" ht="15.75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</row>
    <row r="810" ht="15.75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</row>
    <row r="811" ht="15.75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</row>
    <row r="812" ht="15.75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</row>
    <row r="813" ht="15.75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</row>
    <row r="814" ht="15.75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</row>
    <row r="815" ht="15.75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</row>
    <row r="816" ht="15.75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</row>
    <row r="817" ht="15.75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</row>
    <row r="818" ht="15.75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</row>
    <row r="819" ht="15.75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</row>
    <row r="820" ht="15.75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</row>
    <row r="821" ht="15.75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</row>
    <row r="822" ht="15.75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</row>
    <row r="823" ht="15.75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</row>
    <row r="824" ht="15.75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</row>
    <row r="825" ht="15.75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</row>
    <row r="826" ht="15.75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</row>
    <row r="827" ht="15.75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</row>
    <row r="828" ht="15.75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</row>
    <row r="829" ht="15.75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</row>
    <row r="830" ht="15.75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</row>
    <row r="831" ht="15.75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</row>
    <row r="832" ht="15.75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</row>
    <row r="833" ht="15.75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</row>
    <row r="834" ht="15.75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</row>
    <row r="835" ht="15.75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</row>
    <row r="836" ht="15.75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</row>
    <row r="837" ht="15.75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</row>
    <row r="838" ht="15.75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</row>
    <row r="839" ht="15.75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</row>
    <row r="840" ht="15.75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</row>
    <row r="841" ht="15.75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</row>
    <row r="842" ht="15.75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</row>
    <row r="843" ht="15.75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</row>
    <row r="844" ht="15.75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</row>
    <row r="845" ht="15.75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</row>
    <row r="846" ht="15.75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</row>
    <row r="847" ht="15.75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</row>
    <row r="848" ht="15.75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</row>
    <row r="849" ht="15.75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</row>
    <row r="850" ht="15.75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</row>
    <row r="851" ht="15.75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</row>
    <row r="852" ht="15.75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</row>
    <row r="853" ht="15.75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</row>
    <row r="854" ht="15.75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</row>
    <row r="855" ht="15.75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</row>
    <row r="856" ht="15.75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</row>
    <row r="857" ht="15.75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</row>
    <row r="858" ht="15.75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</row>
    <row r="859" ht="15.75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</row>
    <row r="860" ht="15.75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</row>
    <row r="861" ht="15.75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</row>
    <row r="862" ht="15.75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</row>
    <row r="863" ht="15.75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</row>
    <row r="864" ht="15.75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</row>
    <row r="865" ht="15.75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</row>
    <row r="866" ht="15.75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</row>
    <row r="867" ht="15.75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</row>
    <row r="868" ht="15.75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</row>
    <row r="869" ht="15.75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</row>
    <row r="870" ht="15.75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</row>
    <row r="871" ht="15.75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</row>
    <row r="872" ht="15.75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</row>
    <row r="873" ht="15.75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</row>
    <row r="874" ht="15.75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</row>
    <row r="875" ht="15.75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</row>
    <row r="876" ht="15.75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</row>
    <row r="877" ht="15.75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</row>
    <row r="878" ht="15.75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</row>
    <row r="879" ht="15.75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</row>
    <row r="880" ht="15.75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</row>
    <row r="881" ht="15.75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</row>
    <row r="882" ht="15.75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</row>
    <row r="883" ht="15.75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</row>
    <row r="884" ht="15.75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</row>
    <row r="885" ht="15.75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</row>
    <row r="886" ht="15.75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</row>
    <row r="887" ht="15.75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</row>
    <row r="888" ht="15.75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</row>
    <row r="889" ht="15.75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</row>
    <row r="890" ht="15.75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</row>
    <row r="891" ht="15.75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</row>
    <row r="892" ht="15.75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</row>
    <row r="893" ht="15.75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</row>
    <row r="894" ht="15.75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</row>
    <row r="895" ht="15.75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</row>
    <row r="896" ht="15.75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</row>
    <row r="897" ht="15.75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</row>
    <row r="898" ht="15.75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</row>
    <row r="899" ht="15.75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</row>
    <row r="900" ht="15.75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</row>
    <row r="901" ht="15.75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</row>
    <row r="902" ht="15.75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</row>
    <row r="903" ht="15.75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</row>
    <row r="904" ht="15.75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</row>
    <row r="905" ht="15.75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</row>
    <row r="906" ht="15.75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</row>
    <row r="907" ht="15.75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</row>
    <row r="908" ht="15.75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</row>
    <row r="909" ht="15.75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</row>
    <row r="910" ht="15.75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</row>
    <row r="911" ht="15.75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</row>
    <row r="912" ht="15.75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</row>
    <row r="913" ht="15.75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</row>
    <row r="914" ht="15.75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</row>
    <row r="915" ht="15.75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</row>
    <row r="916" ht="15.75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</row>
    <row r="917" ht="15.75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</row>
    <row r="918" ht="15.75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</row>
    <row r="919" ht="15.75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</row>
    <row r="920" ht="15.75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</row>
    <row r="921" ht="15.75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</row>
    <row r="922" ht="15.75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</row>
    <row r="923" ht="15.75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</row>
    <row r="924" ht="15.75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</row>
    <row r="925" ht="15.75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</row>
    <row r="926" ht="15.75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</row>
    <row r="927" ht="15.75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</row>
    <row r="928" ht="15.75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</row>
    <row r="929" ht="15.75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</row>
    <row r="930" ht="15.75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</row>
    <row r="931" ht="15.75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</row>
    <row r="932" ht="15.75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</row>
    <row r="933" ht="15.75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</row>
    <row r="934" ht="15.75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</row>
    <row r="935" ht="15.75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</row>
    <row r="936" ht="15.75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</row>
    <row r="937" ht="15.75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</row>
    <row r="938" ht="15.75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</row>
    <row r="939" ht="15.75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</row>
    <row r="940" ht="15.75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</row>
    <row r="941" ht="15.75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</row>
    <row r="942" ht="15.75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</row>
    <row r="943" ht="15.75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</row>
    <row r="944" ht="15.75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</row>
    <row r="945" ht="15.75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</row>
    <row r="946" ht="15.75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</row>
    <row r="947" ht="15.75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</row>
    <row r="948" ht="15.75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</row>
    <row r="949" ht="15.75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</row>
    <row r="950" ht="15.75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</row>
    <row r="951" ht="15.75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</row>
    <row r="952" ht="15.75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</row>
    <row r="953" ht="15.75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</row>
    <row r="954" ht="15.75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</row>
    <row r="955" ht="15.75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</row>
    <row r="956" ht="15.75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</row>
    <row r="957" ht="15.75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</row>
    <row r="958" ht="15.75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</row>
    <row r="959" ht="15.75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</row>
    <row r="960" ht="15.75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</row>
    <row r="961" ht="15.75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</row>
    <row r="962" ht="15.75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</row>
    <row r="963" ht="15.75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</row>
    <row r="964" ht="15.75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</row>
    <row r="965" ht="15.75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</row>
    <row r="966" ht="15.75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</row>
    <row r="967" ht="15.75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</row>
    <row r="968" ht="15.75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</row>
    <row r="969" ht="15.75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</row>
    <row r="970" ht="15.75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</row>
    <row r="971" ht="15.75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</row>
    <row r="972" ht="15.75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</row>
    <row r="973" ht="15.75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</row>
    <row r="974" ht="15.75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</row>
    <row r="975" ht="15.75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</row>
    <row r="976" ht="15.75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</row>
    <row r="977" ht="15.75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</row>
    <row r="978" ht="15.75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</row>
    <row r="979" ht="15.75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</row>
    <row r="980" ht="15.75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</row>
    <row r="981" ht="15.75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</row>
    <row r="982" ht="15.75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</row>
    <row r="983" ht="15.75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</row>
    <row r="984" ht="15.75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</row>
    <row r="985" ht="15.75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</row>
    <row r="986" ht="15.75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</row>
    <row r="987" ht="15.75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</row>
    <row r="988" ht="15.75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</row>
    <row r="989" ht="15.75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</row>
    <row r="990" ht="15.75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</row>
    <row r="991" ht="15.75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</row>
    <row r="992" ht="15.75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</row>
    <row r="993" ht="15.75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</row>
    <row r="994" ht="15.75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</row>
    <row r="995" ht="15.75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</row>
    <row r="996" ht="15.75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</row>
    <row r="997" ht="15.75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</row>
    <row r="998" ht="15.75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</row>
    <row r="999" ht="15.75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</row>
    <row r="1000" ht="15.75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</row>
  </sheetData>
  <mergeCells count="97">
    <mergeCell ref="T3:U3"/>
    <mergeCell ref="Y3:Y4"/>
    <mergeCell ref="Y5:Y7"/>
    <mergeCell ref="Y9:Y11"/>
    <mergeCell ref="Y13:Y15"/>
    <mergeCell ref="Y17:Y19"/>
    <mergeCell ref="Z3:AA3"/>
    <mergeCell ref="AB3:AC3"/>
    <mergeCell ref="AG3:AG4"/>
    <mergeCell ref="AH3:AI3"/>
    <mergeCell ref="AG5:AG7"/>
    <mergeCell ref="AG9:AG11"/>
    <mergeCell ref="AG13:AG15"/>
    <mergeCell ref="AG17:AG19"/>
    <mergeCell ref="H2:M2"/>
    <mergeCell ref="P2:U2"/>
    <mergeCell ref="X2:AC2"/>
    <mergeCell ref="AF2:AK2"/>
    <mergeCell ref="I3:I4"/>
    <mergeCell ref="J3:K3"/>
    <mergeCell ref="L3:M3"/>
    <mergeCell ref="AJ3:AK3"/>
    <mergeCell ref="Q3:Q4"/>
    <mergeCell ref="R3:S3"/>
    <mergeCell ref="B5:B7"/>
    <mergeCell ref="C5:C7"/>
    <mergeCell ref="I5:I7"/>
    <mergeCell ref="Q5:Q7"/>
    <mergeCell ref="D6:D7"/>
    <mergeCell ref="E6:E7"/>
    <mergeCell ref="F6:F7"/>
    <mergeCell ref="B9:B11"/>
    <mergeCell ref="C9:C11"/>
    <mergeCell ref="I9:I11"/>
    <mergeCell ref="Q9:Q11"/>
    <mergeCell ref="D10:D11"/>
    <mergeCell ref="E18:E19"/>
    <mergeCell ref="F18:F19"/>
    <mergeCell ref="C25:C27"/>
    <mergeCell ref="D26:D27"/>
    <mergeCell ref="B29:B31"/>
    <mergeCell ref="C29:C31"/>
    <mergeCell ref="D30:D31"/>
    <mergeCell ref="B33:B35"/>
    <mergeCell ref="C33:C35"/>
    <mergeCell ref="E38:E39"/>
    <mergeCell ref="F38:F39"/>
    <mergeCell ref="B37:B39"/>
    <mergeCell ref="C37:C39"/>
    <mergeCell ref="I37:I39"/>
    <mergeCell ref="Q37:Q39"/>
    <mergeCell ref="Y37:Y39"/>
    <mergeCell ref="AG37:AG39"/>
    <mergeCell ref="D38:D39"/>
    <mergeCell ref="E10:E11"/>
    <mergeCell ref="F10:F11"/>
    <mergeCell ref="B13:B15"/>
    <mergeCell ref="C13:C15"/>
    <mergeCell ref="I13:I15"/>
    <mergeCell ref="Q13:Q15"/>
    <mergeCell ref="D14:D15"/>
    <mergeCell ref="E14:E15"/>
    <mergeCell ref="F14:F15"/>
    <mergeCell ref="B17:B19"/>
    <mergeCell ref="C17:C19"/>
    <mergeCell ref="I17:I19"/>
    <mergeCell ref="Q17:Q19"/>
    <mergeCell ref="D18:D19"/>
    <mergeCell ref="B21:B23"/>
    <mergeCell ref="C21:C23"/>
    <mergeCell ref="I21:I23"/>
    <mergeCell ref="Q21:Q23"/>
    <mergeCell ref="Y21:Y23"/>
    <mergeCell ref="AG21:AG23"/>
    <mergeCell ref="D22:D23"/>
    <mergeCell ref="E26:E27"/>
    <mergeCell ref="F26:F27"/>
    <mergeCell ref="I29:I31"/>
    <mergeCell ref="Q29:Q31"/>
    <mergeCell ref="Y29:Y31"/>
    <mergeCell ref="AG29:AG31"/>
    <mergeCell ref="E30:E31"/>
    <mergeCell ref="F30:F31"/>
    <mergeCell ref="E22:E23"/>
    <mergeCell ref="F22:F23"/>
    <mergeCell ref="B25:B27"/>
    <mergeCell ref="I25:I27"/>
    <mergeCell ref="Q25:Q27"/>
    <mergeCell ref="Y25:Y27"/>
    <mergeCell ref="AG25:AG27"/>
    <mergeCell ref="I33:I35"/>
    <mergeCell ref="Q33:Q35"/>
    <mergeCell ref="Y33:Y35"/>
    <mergeCell ref="AG33:AG35"/>
    <mergeCell ref="D34:D35"/>
    <mergeCell ref="E34:E35"/>
    <mergeCell ref="F34:F35"/>
  </mergeCells>
  <drawing r:id="rId1"/>
</worksheet>
</file>