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7256dff1b1adbf47/Documentos/CAROLINA LUCCHETTI empresa/"/>
    </mc:Choice>
  </mc:AlternateContent>
  <xr:revisionPtr revIDLastSave="0" documentId="8_{3303ED59-08AA-4248-A0A2-F1CBC8401016}" xr6:coauthVersionLast="47" xr6:coauthVersionMax="47" xr10:uidLastSave="{00000000-0000-0000-0000-000000000000}"/>
  <bookViews>
    <workbookView xWindow="-108" yWindow="-108" windowWidth="23256" windowHeight="12576" tabRatio="702" firstSheet="1" activeTab="1" xr2:uid="{7F8EF5F1-CC9A-4A50-BBFC-10DBB321CC96}"/>
  </bookViews>
  <sheets>
    <sheet name="CLIENTES" sheetId="1" r:id="rId1"/>
    <sheet name="PAGOS" sheetId="2" r:id="rId2"/>
    <sheet name="PGTO RAPHA" sheetId="9" r:id="rId3"/>
    <sheet name="CRONOGRAMA novembro" sheetId="7" r:id="rId4"/>
    <sheet name="&gt;&gt;&gt;&gt;" sheetId="14" r:id="rId5"/>
    <sheet name="Clientes recorrentes" sheetId="13" r:id="rId6"/>
    <sheet name="Referência" sheetId="10" r:id="rId7"/>
    <sheet name="Faturamento" sheetId="11" r:id="rId8"/>
    <sheet name="Gráficos" sheetId="15" r:id="rId9"/>
  </sheets>
  <externalReferences>
    <externalReference r:id="rId10"/>
  </externalReferences>
  <definedNames>
    <definedName name="_xlnm._FilterDatabase" localSheetId="1" hidden="1">PAGOS!$A$1:$I$168</definedName>
    <definedName name="Dia_de_início">[1]Configuração!$D$10</definedName>
  </definedNames>
  <calcPr calcId="191028"/>
  <pivotCaches>
    <pivotCache cacheId="24085" r:id="rId11"/>
    <pivotCache cacheId="2408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C3" i="11"/>
  <c r="D13" i="11"/>
  <c r="E152" i="13"/>
  <c r="E153" i="13"/>
  <c r="E154" i="13"/>
  <c r="E155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4" i="10"/>
  <c r="E26" i="10" s="1"/>
  <c r="E128" i="13"/>
  <c r="E123" i="13"/>
  <c r="E124" i="13"/>
  <c r="E125" i="13"/>
  <c r="E126" i="13"/>
  <c r="E127" i="13"/>
  <c r="D193" i="2"/>
  <c r="E118" i="13"/>
  <c r="E119" i="13"/>
  <c r="E120" i="13"/>
  <c r="E121" i="13"/>
  <c r="E122" i="13"/>
  <c r="E115" i="13"/>
  <c r="E116" i="13"/>
  <c r="E117" i="13"/>
  <c r="E114" i="13"/>
  <c r="E110" i="13"/>
  <c r="E111" i="13"/>
  <c r="E112" i="13"/>
  <c r="E113" i="13"/>
  <c r="E109" i="13"/>
  <c r="E106" i="13"/>
  <c r="E107" i="13"/>
  <c r="E108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24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105" i="13"/>
  <c r="D9" i="11"/>
  <c r="D8" i="11"/>
  <c r="C14" i="11"/>
  <c r="E14" i="11" s="1"/>
  <c r="C13" i="11"/>
  <c r="E13" i="11" s="1"/>
  <c r="C12" i="11"/>
  <c r="E12" i="11" s="1"/>
  <c r="C11" i="11"/>
  <c r="C10" i="11"/>
  <c r="C9" i="11"/>
  <c r="C8" i="11"/>
  <c r="C7" i="11"/>
  <c r="C6" i="11"/>
  <c r="C5" i="11"/>
  <c r="C4" i="11"/>
  <c r="E4" i="11" s="1"/>
  <c r="D143" i="2"/>
  <c r="D11" i="11" s="1"/>
  <c r="D113" i="2"/>
  <c r="D10" i="11" s="1"/>
  <c r="H3" i="13" l="1"/>
  <c r="H4" i="13"/>
  <c r="P25" i="13"/>
  <c r="E8" i="11"/>
  <c r="E9" i="11"/>
  <c r="E10" i="11"/>
  <c r="E11" i="11"/>
  <c r="B1" i="7"/>
  <c r="D7" i="2"/>
  <c r="D3" i="11" s="1"/>
  <c r="E3" i="11" s="1"/>
  <c r="D20" i="2"/>
  <c r="D5" i="11" s="1"/>
  <c r="E5" i="11" s="1"/>
  <c r="D29" i="2"/>
  <c r="D6" i="11" s="1"/>
  <c r="E6" i="11" s="1"/>
  <c r="D52" i="2"/>
  <c r="D7" i="11" s="1"/>
  <c r="E7" i="11" s="1"/>
  <c r="H5" i="13" l="1"/>
  <c r="I3" i="13" s="1"/>
  <c r="I5" i="13" l="1"/>
  <c r="I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Lucchetti</author>
  </authors>
  <commentList>
    <comment ref="E2" authorId="0" shapeId="0" xr:uid="{4B21EEF4-74F0-4B87-967C-AFB15CD877A9}">
      <text>
        <r>
          <rPr>
            <b/>
            <sz val="9"/>
            <color indexed="81"/>
            <rFont val="Segoe UI"/>
            <family val="2"/>
          </rPr>
          <t>Se o cliente comprou mais de uma vez, aparecerá "Recorrente". Se só comprou 1 vez, será "Não recorrente".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Lucchetti</author>
  </authors>
  <commentList>
    <comment ref="B2" authorId="0" shapeId="0" xr:uid="{4D3A40C3-6526-4CFA-8620-AFA43651C101}">
      <text>
        <r>
          <rPr>
            <b/>
            <sz val="9"/>
            <color indexed="81"/>
            <rFont val="Segoe UI"/>
            <family val="2"/>
          </rPr>
          <t>Adicionar conforme o passar dos meses. Manter o mesmo formato.</t>
        </r>
      </text>
    </comment>
    <comment ref="C2" authorId="0" shapeId="0" xr:uid="{8F67589A-D173-4F65-A224-E759597BA188}">
      <text>
        <r>
          <rPr>
            <b/>
            <sz val="9"/>
            <color indexed="81"/>
            <rFont val="Segoe UI"/>
            <family val="2"/>
          </rPr>
          <t>Fórmula que busca os valores automáticamente da aba "Pagos".</t>
        </r>
      </text>
    </comment>
    <comment ref="D2" authorId="0" shapeId="0" xr:uid="{0F8D1EF2-BB2F-4774-AE7A-6B4F831992BD}">
      <text>
        <r>
          <rPr>
            <b/>
            <sz val="9"/>
            <color indexed="81"/>
            <rFont val="Segoe UI"/>
            <family val="2"/>
          </rPr>
          <t>Inserir manualmente conforme a linha "Total" da aba "Pagos" de cada mês, para conferir se a fórmula buscou os valores exatos.</t>
        </r>
      </text>
    </comment>
    <comment ref="E2" authorId="0" shapeId="0" xr:uid="{DD12B633-79C1-44D9-9F04-4F56921FEF68}">
      <text>
        <r>
          <rPr>
            <b/>
            <sz val="9"/>
            <color indexed="81"/>
            <rFont val="Segoe UI"/>
            <family val="2"/>
          </rPr>
          <t>Conferência para confirmar que não há diferença. Só pode dar diferença no mês corrente, pois ainda não tem valor para confrontar.</t>
        </r>
      </text>
    </comment>
  </commentList>
</comments>
</file>

<file path=xl/sharedStrings.xml><?xml version="1.0" encoding="utf-8"?>
<sst xmlns="http://schemas.openxmlformats.org/spreadsheetml/2006/main" count="1423" uniqueCount="278">
  <si>
    <t>NOME</t>
  </si>
  <si>
    <t>SERVIÇO CONTRATADO</t>
  </si>
  <si>
    <t>WHATSAPP</t>
  </si>
  <si>
    <t>E-MAIL</t>
  </si>
  <si>
    <t>CIDADE</t>
  </si>
  <si>
    <t>NICHO</t>
  </si>
  <si>
    <t>@</t>
  </si>
  <si>
    <t>ONDE ME ENCONTROU?</t>
  </si>
  <si>
    <t>Carolina Lucchetti</t>
  </si>
  <si>
    <t>Pacote Instagram</t>
  </si>
  <si>
    <t>(11)94073-9899</t>
  </si>
  <si>
    <t>carol_lucchetti@hotmail.com</t>
  </si>
  <si>
    <t>São Paulo/SP</t>
  </si>
  <si>
    <t>Social Media</t>
  </si>
  <si>
    <t>carolina.lucchetti</t>
  </si>
  <si>
    <t>Post ONM</t>
  </si>
  <si>
    <t>Cintia Gambetta</t>
  </si>
  <si>
    <t>Linha Editorial, Pesca Em Balde</t>
  </si>
  <si>
    <t>(11) xxx-xxxx</t>
  </si>
  <si>
    <t>cintia@gmail.com</t>
  </si>
  <si>
    <t>Vancouver/CA</t>
  </si>
  <si>
    <t>Enfermagem</t>
  </si>
  <si>
    <t>Post 100 Passos</t>
  </si>
  <si>
    <t>DATA</t>
  </si>
  <si>
    <t>MÊS</t>
  </si>
  <si>
    <t>CLIENTE</t>
  </si>
  <si>
    <t>VALOR</t>
  </si>
  <si>
    <t>REFERÊNCIA</t>
  </si>
  <si>
    <t>POSTS</t>
  </si>
  <si>
    <t>PAGAMENTO</t>
  </si>
  <si>
    <t>Monica Bassini</t>
  </si>
  <si>
    <t>PIX</t>
  </si>
  <si>
    <t>Byanca Safanelli</t>
  </si>
  <si>
    <t>Beatriz Sciammarella</t>
  </si>
  <si>
    <t>Lista de Posts</t>
  </si>
  <si>
    <t>Total</t>
  </si>
  <si>
    <t>Patricia da Silva</t>
  </si>
  <si>
    <t>Paypal</t>
  </si>
  <si>
    <t>Natalia Batista</t>
  </si>
  <si>
    <t>Dani Sousa</t>
  </si>
  <si>
    <t>Flavia Sanctos</t>
  </si>
  <si>
    <t>Bia</t>
  </si>
  <si>
    <t>Análise de Perfil</t>
  </si>
  <si>
    <t>Consultoria</t>
  </si>
  <si>
    <t>Simone</t>
  </si>
  <si>
    <t>Ligia Tabarelli</t>
  </si>
  <si>
    <t>Linha Editorial + Bio</t>
  </si>
  <si>
    <t>Barbara</t>
  </si>
  <si>
    <t>Cris</t>
  </si>
  <si>
    <t>Nome do Curso</t>
  </si>
  <si>
    <t>Silvia Temponi</t>
  </si>
  <si>
    <t>Giuseppina Burigo</t>
  </si>
  <si>
    <t>com NF</t>
  </si>
  <si>
    <t>Vinicius Machado</t>
  </si>
  <si>
    <t>minha parte: R$370 do total</t>
  </si>
  <si>
    <t>Planner</t>
  </si>
  <si>
    <t>Cleonice Cesar da Silva</t>
  </si>
  <si>
    <t>Calendário Editorial</t>
  </si>
  <si>
    <t>Ana Thessa</t>
  </si>
  <si>
    <t>Nathalia Fernandes Souza</t>
  </si>
  <si>
    <t>Gregory (namorado Barbara)</t>
  </si>
  <si>
    <t>Anela</t>
  </si>
  <si>
    <t>Mentoria VIP</t>
  </si>
  <si>
    <t>Liliam</t>
  </si>
  <si>
    <t>Edmara</t>
  </si>
  <si>
    <t>Marcela Paim</t>
  </si>
  <si>
    <t>Copy Pagina de Vendas</t>
  </si>
  <si>
    <t>Patricia</t>
  </si>
  <si>
    <t>Mateus Medeiros</t>
  </si>
  <si>
    <t>Glauciene</t>
  </si>
  <si>
    <t>Lara</t>
  </si>
  <si>
    <t>Gabi</t>
  </si>
  <si>
    <t>Valeria Borges</t>
  </si>
  <si>
    <t>Lubia</t>
  </si>
  <si>
    <t>Linha Editorial</t>
  </si>
  <si>
    <t>Carla</t>
  </si>
  <si>
    <t>Michelle Bebber</t>
  </si>
  <si>
    <t>Daniel Martins de Oliveira</t>
  </si>
  <si>
    <t>Vânia Marino</t>
  </si>
  <si>
    <t>Pesca em Balde</t>
  </si>
  <si>
    <t>Roberta Oliveto</t>
  </si>
  <si>
    <t>Priscilla Silva de Oliveira</t>
  </si>
  <si>
    <t>Jucianny</t>
  </si>
  <si>
    <t>Karolina</t>
  </si>
  <si>
    <t>Nânima</t>
  </si>
  <si>
    <t>Cintia</t>
  </si>
  <si>
    <t>Mercado Pago</t>
  </si>
  <si>
    <t>Thais</t>
  </si>
  <si>
    <t>Hotmart</t>
  </si>
  <si>
    <t>Hiago / Mateus Medeiros</t>
  </si>
  <si>
    <t>Fernanda Lagoeiro</t>
  </si>
  <si>
    <t>Sibelly</t>
  </si>
  <si>
    <t>Renata Santos</t>
  </si>
  <si>
    <t>e transferiu R$340 da Barbara</t>
  </si>
  <si>
    <t>Favelado Investidor</t>
  </si>
  <si>
    <t>Ana Schneider</t>
  </si>
  <si>
    <t>Vânia Marino (MKT)</t>
  </si>
  <si>
    <t>Michelle</t>
  </si>
  <si>
    <t>3 clientes com 10 posts cada</t>
  </si>
  <si>
    <t>Juliano</t>
  </si>
  <si>
    <t>e transferiu R$318 da Barbara</t>
  </si>
  <si>
    <t>Ellen</t>
  </si>
  <si>
    <t>Anderson</t>
  </si>
  <si>
    <t>Hiago Mendonça</t>
  </si>
  <si>
    <t xml:space="preserve">Hotmart </t>
  </si>
  <si>
    <t>Saque</t>
  </si>
  <si>
    <t>Textos</t>
  </si>
  <si>
    <t>Grace, Ligia e Pati</t>
  </si>
  <si>
    <t>Cintya</t>
  </si>
  <si>
    <t xml:space="preserve">Anderson </t>
  </si>
  <si>
    <t>Sara Vitoria</t>
  </si>
  <si>
    <t>Isabela</t>
  </si>
  <si>
    <t>Camila Paiva</t>
  </si>
  <si>
    <t>PagSeguro</t>
  </si>
  <si>
    <t>Ana Paula Volpi</t>
  </si>
  <si>
    <t>Sandra Nunes</t>
  </si>
  <si>
    <t>Barbara Nicole Lopes</t>
  </si>
  <si>
    <t>Jaqueline Fonttana</t>
  </si>
  <si>
    <t>Thiago Marchetti</t>
  </si>
  <si>
    <t>Milene Filgueira</t>
  </si>
  <si>
    <t>Post Blog</t>
  </si>
  <si>
    <t>outra metade: pagar 14/09</t>
  </si>
  <si>
    <t>Vivi Leite</t>
  </si>
  <si>
    <t>Fernando Santos</t>
  </si>
  <si>
    <t>Giovanni</t>
  </si>
  <si>
    <t>Thais Cuachio</t>
  </si>
  <si>
    <t>Gabriela Corte</t>
  </si>
  <si>
    <t>Isabella</t>
  </si>
  <si>
    <t>Roteiro WhatsApp</t>
  </si>
  <si>
    <t>Romulo Casimiro</t>
  </si>
  <si>
    <t>P/ cliente dela (Liliane)</t>
  </si>
  <si>
    <t>Anderson/Keise</t>
  </si>
  <si>
    <t>e transferiu R$210 da Barbara</t>
  </si>
  <si>
    <t>Erika Cunha</t>
  </si>
  <si>
    <t>Vitor Santana</t>
  </si>
  <si>
    <t>Revisao de CPL</t>
  </si>
  <si>
    <t>Rayra</t>
  </si>
  <si>
    <t>Fernanda Guedes</t>
  </si>
  <si>
    <t>Lançamento e Legendas</t>
  </si>
  <si>
    <t>Joelma</t>
  </si>
  <si>
    <t>Leticia</t>
  </si>
  <si>
    <t>Post de Apresentaçao</t>
  </si>
  <si>
    <t>Banco Inter</t>
  </si>
  <si>
    <t>Renata Francisco</t>
  </si>
  <si>
    <t>Gardenia</t>
  </si>
  <si>
    <t>Laura Santos</t>
  </si>
  <si>
    <t>TransferWise</t>
  </si>
  <si>
    <t>Vivi - Vivaz</t>
  </si>
  <si>
    <t>Isabela Motta</t>
  </si>
  <si>
    <t>Thais Cuachio (p/ cliente Soraia)</t>
  </si>
  <si>
    <t>Nubank</t>
  </si>
  <si>
    <t>Liliane (cliente Camila)</t>
  </si>
  <si>
    <t>Inter</t>
  </si>
  <si>
    <t>Andressa e Erick</t>
  </si>
  <si>
    <t>Liliana</t>
  </si>
  <si>
    <t>Pesca em Balde: 05/10</t>
  </si>
  <si>
    <t>Claudia Fernandes</t>
  </si>
  <si>
    <t>Gildo</t>
  </si>
  <si>
    <t>Ana Serena</t>
  </si>
  <si>
    <t>Ana Clara Piantino</t>
  </si>
  <si>
    <t>Thayane</t>
  </si>
  <si>
    <t>30 legendas</t>
  </si>
  <si>
    <t>Roberta Maia</t>
  </si>
  <si>
    <t>Débora Brito</t>
  </si>
  <si>
    <t>Leticia Castro</t>
  </si>
  <si>
    <t>Valeria da Silva</t>
  </si>
  <si>
    <t>Roseli</t>
  </si>
  <si>
    <t>Roteiro Video</t>
  </si>
  <si>
    <t>Aline</t>
  </si>
  <si>
    <t>Kammila Brito</t>
  </si>
  <si>
    <t>Emily Padilha</t>
  </si>
  <si>
    <t>Regina Rezende</t>
  </si>
  <si>
    <t>Shella</t>
  </si>
  <si>
    <t>Marcelo Guedes</t>
  </si>
  <si>
    <t>Guilherme Matarezi</t>
  </si>
  <si>
    <t>Rodrigo (Barbaecue)</t>
  </si>
  <si>
    <t>Raiane Ribeiro</t>
  </si>
  <si>
    <t>Sther Brum</t>
  </si>
  <si>
    <t>Deposito</t>
  </si>
  <si>
    <t>Itau</t>
  </si>
  <si>
    <t>Lenina Vasconcelos</t>
  </si>
  <si>
    <t>Cibele Cintra</t>
  </si>
  <si>
    <t>Michele Carvalho - DR2</t>
  </si>
  <si>
    <t>Laura Raposo</t>
  </si>
  <si>
    <t>Inicio Desafio Paula</t>
  </si>
  <si>
    <t>Dayane Marcondes</t>
  </si>
  <si>
    <t>Daniela Rangel</t>
  </si>
  <si>
    <t>Ingles</t>
  </si>
  <si>
    <t>Tatiana Dejavite</t>
  </si>
  <si>
    <t>Larissa Mayer</t>
  </si>
  <si>
    <t>Renato Morais</t>
  </si>
  <si>
    <t>Jéssica Viana</t>
  </si>
  <si>
    <t>Legendas</t>
  </si>
  <si>
    <t>Patricia Albizzati</t>
  </si>
  <si>
    <t>Natalia (Vancouver)</t>
  </si>
  <si>
    <t>Paty Lopes</t>
  </si>
  <si>
    <t>Monica Alves de Souza</t>
  </si>
  <si>
    <t>Certifica Brasil</t>
  </si>
  <si>
    <t>Mariana Steiner</t>
  </si>
  <si>
    <t>Alessandra Oliveira</t>
  </si>
  <si>
    <t>Prospect Direct</t>
  </si>
  <si>
    <t>Juliana Azevedo</t>
  </si>
  <si>
    <t>Kesia Mariana</t>
  </si>
  <si>
    <t>COMUNIDADE SM MARAVILHOSA</t>
  </si>
  <si>
    <t>Sanayra Da Costa</t>
  </si>
  <si>
    <t>Inês Vitorino</t>
  </si>
  <si>
    <t>Priscila Silva</t>
  </si>
  <si>
    <t>Carina Caetano</t>
  </si>
  <si>
    <t>Ravenna Sena</t>
  </si>
  <si>
    <t>Fabiana Cristina Labatti</t>
  </si>
  <si>
    <t>Lilian Valéria Ponciano Barreto</t>
  </si>
  <si>
    <t>Joana Camara</t>
  </si>
  <si>
    <t>Raphael</t>
  </si>
  <si>
    <t>Dayana Toledo</t>
  </si>
  <si>
    <t>Rafaela Castilho</t>
  </si>
  <si>
    <t>Marianna Jorge</t>
  </si>
  <si>
    <t>Gesislaine</t>
  </si>
  <si>
    <t>Elaine Magalhaes</t>
  </si>
  <si>
    <t>Bio</t>
  </si>
  <si>
    <t>Rosi Blunk</t>
  </si>
  <si>
    <t>Mirla Trogrillo</t>
  </si>
  <si>
    <t>Ohana</t>
  </si>
  <si>
    <t>Camila Almeida</t>
  </si>
  <si>
    <t>Rebeca</t>
  </si>
  <si>
    <t>Thaisa Azevedo</t>
  </si>
  <si>
    <t>Rubia Andrade</t>
  </si>
  <si>
    <t>Lena</t>
  </si>
  <si>
    <t>Carolina Zuppardi</t>
  </si>
  <si>
    <t>Camila Pavan</t>
  </si>
  <si>
    <t>DATAS</t>
  </si>
  <si>
    <t>LEGENDAS</t>
  </si>
  <si>
    <t>DATA DE PAGAMENTO</t>
  </si>
  <si>
    <t>26/07 à 30/07</t>
  </si>
  <si>
    <t>03/08 à 09/08</t>
  </si>
  <si>
    <t>10/08 à 20/08</t>
  </si>
  <si>
    <t>23/08 à 03/09</t>
  </si>
  <si>
    <t>06/09 à 17/09</t>
  </si>
  <si>
    <t>20/09 à 01/10</t>
  </si>
  <si>
    <t>04/10 à 15/10</t>
  </si>
  <si>
    <t>18/10 à 29/10</t>
  </si>
  <si>
    <t>01/11 à 12/11</t>
  </si>
  <si>
    <t>PACOTE</t>
  </si>
  <si>
    <t>ENTREGA</t>
  </si>
  <si>
    <t>DESCRIÇÃO</t>
  </si>
  <si>
    <t>ETAPA</t>
  </si>
  <si>
    <t>Michelle (BRAVE, FIN)</t>
  </si>
  <si>
    <t>entregue</t>
  </si>
  <si>
    <t>Semana 1</t>
  </si>
  <si>
    <t>Semana 2</t>
  </si>
  <si>
    <t>Semana 3</t>
  </si>
  <si>
    <t>Semana 4</t>
  </si>
  <si>
    <t>4 legendas</t>
  </si>
  <si>
    <t>Liliane (cliente Camila Paiva)</t>
  </si>
  <si>
    <t>Aline (p/ cliente incorpsansiro)</t>
  </si>
  <si>
    <t>Marcelo</t>
  </si>
  <si>
    <t>Barbaecue</t>
  </si>
  <si>
    <t>Lenina</t>
  </si>
  <si>
    <t>Michele Carvalho</t>
  </si>
  <si>
    <t>Aninha Miranda (co-produtor: Renato Morais)</t>
  </si>
  <si>
    <t>Patricia Albizzati (Vancouver)</t>
  </si>
  <si>
    <t>Certifica Brasil (cliente Patricia)</t>
  </si>
  <si>
    <t>Alessandra</t>
  </si>
  <si>
    <t>fazer</t>
  </si>
  <si>
    <t>Rótulos de Linha</t>
  </si>
  <si>
    <t>Contagem de CLIENTE</t>
  </si>
  <si>
    <t>Recorrente/Não recorrente.</t>
  </si>
  <si>
    <t>Somatório</t>
  </si>
  <si>
    <t>Quantidade</t>
  </si>
  <si>
    <t>Porcentagem</t>
  </si>
  <si>
    <t>Recorrente</t>
  </si>
  <si>
    <t>Não recorrente</t>
  </si>
  <si>
    <t>Recorrentes</t>
  </si>
  <si>
    <t>Comprou</t>
  </si>
  <si>
    <t>x</t>
  </si>
  <si>
    <t>Total Geral</t>
  </si>
  <si>
    <t>%</t>
  </si>
  <si>
    <t>CHECK I</t>
  </si>
  <si>
    <t>CHECK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</si>
</sst>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R$-416]\ * #,##0.00_-;\-[$R$-416]\ * #,##0.00_-;_-[$R$-416]\ * &quot;-&quot;??_-;_-@_-"/>
    <numFmt numFmtId="166" formatCode="[$-416]d/mmm/yy;@"/>
    <numFmt numFmtId="167" formatCode="[$-416]mmm\-yy;@"/>
    <numFmt numFmtId="168" formatCode="[$-F800]dddd\,\ mmmm\ dd\,\ yyyy"/>
  </numFmts>
  <fonts count="17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rgb="FF202124"/>
      <name val="Century Gothic"/>
      <family val="2"/>
      <scheme val="major"/>
    </font>
    <font>
      <sz val="18"/>
      <color theme="3"/>
      <name val="Century Gothic"/>
      <family val="2"/>
      <scheme val="major"/>
    </font>
    <font>
      <sz val="16"/>
      <color theme="3"/>
      <name val="Century Gothic"/>
      <family val="2"/>
      <scheme val="major"/>
    </font>
    <font>
      <sz val="8"/>
      <name val="Century Gothic"/>
      <family val="2"/>
      <scheme val="minor"/>
    </font>
    <font>
      <sz val="8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1"/>
      <color rgb="FF202124"/>
      <name val="Century Gothic"/>
      <family val="2"/>
      <scheme val="minor"/>
    </font>
    <font>
      <sz val="10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theme="9" tint="0.59999389629810485"/>
      <name val="Century Gothic"/>
      <family val="2"/>
      <scheme val="minor"/>
    </font>
    <font>
      <b/>
      <sz val="9"/>
      <color indexed="81"/>
      <name val="Segoe UI"/>
      <family val="2"/>
    </font>
    <font>
      <u/>
      <sz val="10"/>
      <color theme="10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69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5DCE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3" fillId="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2" applyAlignment="1">
      <alignment horizontal="center" vertical="center"/>
    </xf>
    <xf numFmtId="0" fontId="2" fillId="0" borderId="1" xfId="2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6" fontId="2" fillId="0" borderId="1" xfId="2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2" fillId="0" borderId="1" xfId="2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4" applyAlignment="1">
      <alignment horizontal="center" vertical="center"/>
    </xf>
    <xf numFmtId="16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5" fontId="0" fillId="4" borderId="0" xfId="1" applyNumberFormat="1" applyFont="1" applyFill="1"/>
    <xf numFmtId="0" fontId="0" fillId="4" borderId="0" xfId="0" applyFill="1"/>
    <xf numFmtId="166" fontId="3" fillId="0" borderId="2" xfId="5" applyNumberFormat="1" applyAlignment="1">
      <alignment horizontal="center"/>
    </xf>
    <xf numFmtId="0" fontId="3" fillId="0" borderId="2" xfId="5" applyAlignment="1">
      <alignment horizontal="center"/>
    </xf>
    <xf numFmtId="165" fontId="3" fillId="0" borderId="2" xfId="5" applyNumberFormat="1"/>
    <xf numFmtId="0" fontId="3" fillId="0" borderId="2" xfId="5"/>
    <xf numFmtId="0" fontId="6" fillId="2" borderId="0" xfId="3" applyFont="1" applyFill="1" applyBorder="1" applyAlignment="1">
      <alignment horizontal="center" vertical="center" wrapText="1"/>
    </xf>
    <xf numFmtId="0" fontId="13" fillId="5" borderId="0" xfId="6" applyAlignment="1">
      <alignment horizontal="center"/>
    </xf>
    <xf numFmtId="0" fontId="0" fillId="4" borderId="0" xfId="0" applyFill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 wrapText="1"/>
    </xf>
    <xf numFmtId="165" fontId="1" fillId="0" borderId="0" xfId="1" applyNumberFormat="1" applyFont="1"/>
    <xf numFmtId="166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0" fillId="0" borderId="0" xfId="0" pivotButton="1"/>
    <xf numFmtId="0" fontId="3" fillId="6" borderId="3" xfId="0" applyFont="1" applyFill="1" applyBorder="1"/>
    <xf numFmtId="9" fontId="3" fillId="6" borderId="4" xfId="8" applyFont="1" applyFill="1" applyBorder="1"/>
    <xf numFmtId="9" fontId="0" fillId="0" borderId="0" xfId="8" applyFont="1"/>
    <xf numFmtId="17" fontId="0" fillId="0" borderId="0" xfId="0" applyNumberFormat="1"/>
    <xf numFmtId="167" fontId="0" fillId="0" borderId="0" xfId="0" applyNumberFormat="1" applyAlignment="1">
      <alignment horizontal="center"/>
    </xf>
    <xf numFmtId="43" fontId="0" fillId="0" borderId="0" xfId="7" applyFont="1"/>
    <xf numFmtId="43" fontId="0" fillId="0" borderId="0" xfId="7" applyFont="1" applyBorder="1"/>
    <xf numFmtId="0" fontId="3" fillId="6" borderId="3" xfId="0" applyFont="1" applyFill="1" applyBorder="1" applyAlignment="1">
      <alignment horizontal="center"/>
    </xf>
    <xf numFmtId="9" fontId="1" fillId="0" borderId="0" xfId="8" applyFont="1" applyBorder="1"/>
    <xf numFmtId="0" fontId="3" fillId="0" borderId="5" xfId="0" applyFont="1" applyBorder="1"/>
    <xf numFmtId="9" fontId="3" fillId="0" borderId="5" xfId="8" applyFont="1" applyBorder="1"/>
    <xf numFmtId="0" fontId="0" fillId="4" borderId="0" xfId="0" applyFill="1" applyAlignment="1">
      <alignment vertical="center"/>
    </xf>
    <xf numFmtId="0" fontId="12" fillId="0" borderId="0" xfId="4" applyAlignment="1">
      <alignment horizontal="center" vertical="center" wrapText="1"/>
    </xf>
    <xf numFmtId="0" fontId="12" fillId="0" borderId="0" xfId="4" applyAlignment="1">
      <alignment horizontal="center"/>
    </xf>
    <xf numFmtId="0" fontId="0" fillId="7" borderId="0" xfId="0" applyFill="1" applyAlignment="1">
      <alignment horizontal="center" vertical="center"/>
    </xf>
    <xf numFmtId="0" fontId="12" fillId="0" borderId="0" xfId="9" applyAlignment="1">
      <alignment horizontal="center"/>
    </xf>
    <xf numFmtId="167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3" fillId="0" borderId="2" xfId="5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wrapText="1"/>
    </xf>
    <xf numFmtId="0" fontId="12" fillId="0" borderId="0" xfId="9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2" fillId="0" borderId="0" xfId="9" quotePrefix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12" fillId="0" borderId="0" xfId="9" applyAlignment="1">
      <alignment vertical="center"/>
    </xf>
    <xf numFmtId="0" fontId="12" fillId="0" borderId="0" xfId="9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left"/>
    </xf>
    <xf numFmtId="0" fontId="3" fillId="0" borderId="5" xfId="0" applyFont="1" applyBorder="1" applyAlignment="1">
      <alignment horizontal="left"/>
    </xf>
  </cellXfs>
  <cellStyles count="10">
    <cellStyle name="Bom" xfId="6" builtinId="26"/>
    <cellStyle name="Hiperlink" xfId="4" builtinId="8"/>
    <cellStyle name="Hyperlink" xfId="9" xr:uid="{00000000-000B-0000-0000-000008000000}"/>
    <cellStyle name="Moeda" xfId="1" builtinId="4"/>
    <cellStyle name="Normal" xfId="0" builtinId="0"/>
    <cellStyle name="Porcentagem" xfId="8" builtinId="5"/>
    <cellStyle name="Título" xfId="3" builtinId="15"/>
    <cellStyle name="Título 2" xfId="2" builtinId="17"/>
    <cellStyle name="Total" xfId="5" builtinId="25"/>
    <cellStyle name="Vírgula" xfId="7" builtinId="3"/>
  </cellStyles>
  <dxfs count="0"/>
  <tableStyles count="0" defaultTableStyle="TableStyleMedium2" defaultPivotStyle="PivotStyleLight16"/>
  <colors>
    <mruColors>
      <color rgb="FFF5DCE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735-46D3-A302-115D9B86E6BF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35-46D3-A302-115D9B86E6BF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735-46D3-A302-115D9B86E6BF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35-46D3-A302-115D9B86E6B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32D91"/>
                </a:solidFill>
                <a:round/>
              </a:ln>
              <a:effectLst>
                <a:outerShdw blurRad="50800" dist="38100" dir="2700000" algn="tl" rotWithShape="0">
                  <a:srgbClr val="E32D9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'Clientes recorrentes'!$G$3:$G$4</c:f>
              <c:strCache>
                <c:ptCount val="2"/>
                <c:pt idx="0">
                  <c:v>Recorrente</c:v>
                </c:pt>
                <c:pt idx="1">
                  <c:v>Não recorrente</c:v>
                </c:pt>
              </c:strCache>
            </c:strRef>
          </c:cat>
          <c:val>
            <c:numRef>
              <c:f>'Clientes recorrentes'!$H$3:$H$4</c:f>
              <c:numCache>
                <c:formatCode>General</c:formatCode>
                <c:ptCount val="2"/>
                <c:pt idx="0">
                  <c:v>36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5-46D3-A302-115D9B86E6B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[Cronograma de Clientes - Alunas Maravilhosas.xlsx]Referência!Tabela dinâmica1</c:name>
    <c:fmtId val="2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Linha</a:t>
            </a:r>
            <a:r>
              <a:rPr lang="en-US" baseline="0"/>
              <a:t> de serviço mais vendida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Referência!$C$3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Referência!$B$4:$B$26</c:f>
              <c:strCache>
                <c:ptCount val="22"/>
                <c:pt idx="0">
                  <c:v>30 legendas</c:v>
                </c:pt>
                <c:pt idx="1">
                  <c:v>Análise de Perfil</c:v>
                </c:pt>
                <c:pt idx="2">
                  <c:v>Calendário Editorial</c:v>
                </c:pt>
                <c:pt idx="3">
                  <c:v>Consultoria</c:v>
                </c:pt>
                <c:pt idx="4">
                  <c:v>Copy Pagina de Vendas</c:v>
                </c:pt>
                <c:pt idx="5">
                  <c:v>Lançamento e Legendas</c:v>
                </c:pt>
                <c:pt idx="6">
                  <c:v>Linha Editorial</c:v>
                </c:pt>
                <c:pt idx="7">
                  <c:v>Linha Editorial + Bio</c:v>
                </c:pt>
                <c:pt idx="8">
                  <c:v>Lista de Posts</c:v>
                </c:pt>
                <c:pt idx="9">
                  <c:v>Mentoria VIP</c:v>
                </c:pt>
                <c:pt idx="10">
                  <c:v>Nome do Curso</c:v>
                </c:pt>
                <c:pt idx="11">
                  <c:v>Pacote Instagram</c:v>
                </c:pt>
                <c:pt idx="12">
                  <c:v>Pesca em Balde</c:v>
                </c:pt>
                <c:pt idx="13">
                  <c:v>Planner</c:v>
                </c:pt>
                <c:pt idx="14">
                  <c:v>Post Blog</c:v>
                </c:pt>
                <c:pt idx="15">
                  <c:v>Post de Apresentaçao</c:v>
                </c:pt>
                <c:pt idx="16">
                  <c:v>Revisao de CPL</c:v>
                </c:pt>
                <c:pt idx="17">
                  <c:v>Roteiro Video</c:v>
                </c:pt>
                <c:pt idx="18">
                  <c:v>Roteiro WhatsApp</c:v>
                </c:pt>
                <c:pt idx="19">
                  <c:v>Textos</c:v>
                </c:pt>
                <c:pt idx="20">
                  <c:v>Prospect Direct</c:v>
                </c:pt>
                <c:pt idx="21">
                  <c:v>COMUNIDADE SM MARAVILHOSA</c:v>
                </c:pt>
              </c:strCache>
            </c:strRef>
          </c:cat>
          <c:val>
            <c:numRef>
              <c:f>Referência!$C$4:$C$26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147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0-481D-8F16-5652C89F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84897728"/>
        <c:axId val="584910624"/>
      </c:barChart>
      <c:catAx>
        <c:axId val="58489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0624"/>
        <c:crosses val="autoZero"/>
        <c:auto val="1"/>
        <c:lblAlgn val="ctr"/>
        <c:lblOffset val="100"/>
        <c:noMultiLvlLbl val="0"/>
      </c:catAx>
      <c:valAx>
        <c:axId val="5849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977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Faturamento!$C$2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Faturamento!$B$3:$B$26</c15:sqref>
                  </c15:fullRef>
                </c:ext>
              </c:extLst>
              <c:f>Faturamento!$B$3:$B$12</c:f>
              <c:numCache>
                <c:formatCode>mmm\-yy</c:formatCode>
                <c:ptCount val="1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Faturamento!$C$3:$C$26</c15:sqref>
                  </c15:fullRef>
                </c:ext>
              </c:extLst>
              <c:f>Faturamento!$C$3:$C$12</c:f>
              <c:numCache>
                <c:formatCode>_(* #,##0.00_);_(* \(#,##0.00\);_(* "-"??_);_(@_)</c:formatCode>
                <c:ptCount val="10"/>
                <c:pt idx="0">
                  <c:v>468.5</c:v>
                </c:pt>
                <c:pt idx="1">
                  <c:v>0</c:v>
                </c:pt>
                <c:pt idx="2">
                  <c:v>1382</c:v>
                </c:pt>
                <c:pt idx="3">
                  <c:v>798</c:v>
                </c:pt>
                <c:pt idx="4">
                  <c:v>5534</c:v>
                </c:pt>
                <c:pt idx="5">
                  <c:v>2614.9</c:v>
                </c:pt>
                <c:pt idx="6">
                  <c:v>4806</c:v>
                </c:pt>
                <c:pt idx="7">
                  <c:v>9061.36</c:v>
                </c:pt>
                <c:pt idx="8">
                  <c:v>12922.199999999999</c:v>
                </c:pt>
                <c:pt idx="9">
                  <c:v>13200.67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7-4D51-B85A-243AC1A854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636770800"/>
        <c:axId val="636758320"/>
      </c:barChart>
      <c:dateAx>
        <c:axId val="636770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58320"/>
        <c:crosses val="autoZero"/>
        <c:auto val="1"/>
        <c:lblOffset val="100"/>
        <c:baseTimeUnit val="months"/>
      </c:dateAx>
      <c:valAx>
        <c:axId val="6367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0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9E-44F2-8D2A-2E458AFBB5CF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9E-44F2-8D2A-2E458AFBB5CF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9E-44F2-8D2A-2E458AFBB5CF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89E-44F2-8D2A-2E458AFBB5C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32D91"/>
                </a:solidFill>
                <a:round/>
              </a:ln>
              <a:effectLst>
                <a:outerShdw blurRad="50800" dist="38100" dir="2700000" algn="tl" rotWithShape="0">
                  <a:srgbClr val="E32D9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'Clientes recorrentes'!$G$3:$G$4</c:f>
              <c:strCache>
                <c:ptCount val="2"/>
                <c:pt idx="0">
                  <c:v>Recorrente</c:v>
                </c:pt>
                <c:pt idx="1">
                  <c:v>Não recorrente</c:v>
                </c:pt>
              </c:strCache>
            </c:strRef>
          </c:cat>
          <c:val>
            <c:numRef>
              <c:f>'Clientes recorrentes'!$H$3:$H$4</c:f>
              <c:numCache>
                <c:formatCode>General</c:formatCode>
                <c:ptCount val="2"/>
                <c:pt idx="0">
                  <c:v>36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9E-44F2-8D2A-2E458AFBB5C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Faturamento</a:t>
            </a:r>
            <a:r>
              <a:rPr lang="en-US" baseline="0"/>
              <a:t> mensal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Faturamento!$C$2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Faturamento!$B$3:$B$26</c15:sqref>
                  </c15:fullRef>
                </c:ext>
              </c:extLst>
              <c:f>Faturamento!$B$3:$B$12</c:f>
              <c:numCache>
                <c:formatCode>mmm\-yy</c:formatCode>
                <c:ptCount val="1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Faturamento!$C$3:$C$26</c15:sqref>
                  </c15:fullRef>
                </c:ext>
              </c:extLst>
              <c:f>Faturamento!$C$3:$C$12</c:f>
              <c:numCache>
                <c:formatCode>_(* #,##0.00_);_(* \(#,##0.00\);_(* "-"??_);_(@_)</c:formatCode>
                <c:ptCount val="10"/>
                <c:pt idx="0">
                  <c:v>468.5</c:v>
                </c:pt>
                <c:pt idx="1">
                  <c:v>0</c:v>
                </c:pt>
                <c:pt idx="2">
                  <c:v>1382</c:v>
                </c:pt>
                <c:pt idx="3">
                  <c:v>798</c:v>
                </c:pt>
                <c:pt idx="4">
                  <c:v>5534</c:v>
                </c:pt>
                <c:pt idx="5">
                  <c:v>2614.9</c:v>
                </c:pt>
                <c:pt idx="6">
                  <c:v>4806</c:v>
                </c:pt>
                <c:pt idx="7">
                  <c:v>9061.36</c:v>
                </c:pt>
                <c:pt idx="8">
                  <c:v>12922.199999999999</c:v>
                </c:pt>
                <c:pt idx="9">
                  <c:v>13200.67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8-43C4-AC35-AD9CD3046D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636770800"/>
        <c:axId val="636758320"/>
      </c:barChart>
      <c:dateAx>
        <c:axId val="636770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58320"/>
        <c:crosses val="autoZero"/>
        <c:auto val="1"/>
        <c:lblOffset val="100"/>
        <c:baseTimeUnit val="months"/>
      </c:dateAx>
      <c:valAx>
        <c:axId val="6367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0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[Cronograma de Clientes - Alunas Maravilhosas.xlsx]Referência!Tabela dinâmica1</c:name>
    <c:fmtId val="2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Linha</a:t>
            </a:r>
            <a:r>
              <a:rPr lang="en-US" baseline="0"/>
              <a:t> de serviço mais vendida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Referência!$C$3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Referência!$B$4:$B$26</c:f>
              <c:strCache>
                <c:ptCount val="22"/>
                <c:pt idx="0">
                  <c:v>30 legendas</c:v>
                </c:pt>
                <c:pt idx="1">
                  <c:v>Análise de Perfil</c:v>
                </c:pt>
                <c:pt idx="2">
                  <c:v>Calendário Editorial</c:v>
                </c:pt>
                <c:pt idx="3">
                  <c:v>Consultoria</c:v>
                </c:pt>
                <c:pt idx="4">
                  <c:v>Copy Pagina de Vendas</c:v>
                </c:pt>
                <c:pt idx="5">
                  <c:v>Lançamento e Legendas</c:v>
                </c:pt>
                <c:pt idx="6">
                  <c:v>Linha Editorial</c:v>
                </c:pt>
                <c:pt idx="7">
                  <c:v>Linha Editorial + Bio</c:v>
                </c:pt>
                <c:pt idx="8">
                  <c:v>Lista de Posts</c:v>
                </c:pt>
                <c:pt idx="9">
                  <c:v>Mentoria VIP</c:v>
                </c:pt>
                <c:pt idx="10">
                  <c:v>Nome do Curso</c:v>
                </c:pt>
                <c:pt idx="11">
                  <c:v>Pacote Instagram</c:v>
                </c:pt>
                <c:pt idx="12">
                  <c:v>Pesca em Balde</c:v>
                </c:pt>
                <c:pt idx="13">
                  <c:v>Planner</c:v>
                </c:pt>
                <c:pt idx="14">
                  <c:v>Post Blog</c:v>
                </c:pt>
                <c:pt idx="15">
                  <c:v>Post de Apresentaçao</c:v>
                </c:pt>
                <c:pt idx="16">
                  <c:v>Revisao de CPL</c:v>
                </c:pt>
                <c:pt idx="17">
                  <c:v>Roteiro Video</c:v>
                </c:pt>
                <c:pt idx="18">
                  <c:v>Roteiro WhatsApp</c:v>
                </c:pt>
                <c:pt idx="19">
                  <c:v>Textos</c:v>
                </c:pt>
                <c:pt idx="20">
                  <c:v>Prospect Direct</c:v>
                </c:pt>
                <c:pt idx="21">
                  <c:v>COMUNIDADE SM MARAVILHOSA</c:v>
                </c:pt>
              </c:strCache>
            </c:strRef>
          </c:cat>
          <c:val>
            <c:numRef>
              <c:f>Referência!$C$4:$C$26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147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D-43ED-8EF7-F2F7F08D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84897728"/>
        <c:axId val="584910624"/>
      </c:barChart>
      <c:catAx>
        <c:axId val="58489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0624"/>
        <c:crosses val="autoZero"/>
        <c:auto val="1"/>
        <c:lblAlgn val="ctr"/>
        <c:lblOffset val="100"/>
        <c:noMultiLvlLbl val="0"/>
      </c:catAx>
      <c:valAx>
        <c:axId val="5849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977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76201</xdr:colOff>
      <xdr:row>2</xdr:row>
      <xdr:rowOff>142874</xdr:rowOff>
    </xdr:from>
    <xdr:to>
      <xdr:col>11</xdr:col>
      <xdr:colOff>304803</xdr:colOff>
      <xdr:row>8</xdr:row>
      <xdr:rowOff>3</xdr:rowOff>
    </xdr:to>
    <xdr:cxnSp macro="">
      <xdr:nvCxnSpPr>
        <xdr:cNvPr id="5" name="Conector: Angulado 4">
          <a:extLst>
            <a:ext uri="{FF2B5EF4-FFF2-40B4-BE49-F238E27FC236}">
              <a16:creationId xmlns:a16="http://schemas.microsoft.com/office/drawing/2014/main" id="{1EEF4B98-2E60-4215-946C-7A08F9E2FFD6}"/>
            </a:ext>
          </a:extLst>
        </xdr:cNvPr>
        <xdr:cNvCxnSpPr/>
      </xdr:nvCxnSpPr>
      <xdr:spPr>
        <a:xfrm>
          <a:off x="10515601" y="561974"/>
          <a:ext cx="1600202" cy="111442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485775</xdr:colOff>
      <xdr:row>6</xdr:row>
      <xdr:rowOff>200025</xdr:rowOff>
    </xdr:from>
    <xdr:to>
      <xdr:col>9</xdr:col>
      <xdr:colOff>566737</xdr:colOff>
      <xdr:row>21</xdr:row>
      <xdr:rowOff>109537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607D0EF-B09F-4D45-A7AB-BCD9B93546E6}"/>
            </a:ext>
            <a:ext uri="{147F2762-F138-4A5C-976F-8EAC2B608ADB}">
              <a16:predDERef xmlns:a16="http://schemas.microsoft.com/office/drawing/2014/main" pred="{1EEF4B98-2E60-4215-946C-7A08F9E2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604836</xdr:colOff>
      <xdr:row>2</xdr:row>
      <xdr:rowOff>71436</xdr:rowOff>
    </xdr:from>
    <xdr:to>
      <xdr:col>14</xdr:col>
      <xdr:colOff>342899</xdr:colOff>
      <xdr:row>18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115669-9CFD-4AE3-AC4D-411B36303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19050</xdr:rowOff>
    </xdr:from>
    <xdr:to>
      <xdr:col>16</xdr:col>
      <xdr:colOff>314325</xdr:colOff>
      <xdr:row>22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48F906-8D97-473A-AB53-D610F8A08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653863</xdr:colOff>
      <xdr:row>1</xdr:row>
      <xdr:rowOff>91888</xdr:rowOff>
    </xdr:from>
    <xdr:to>
      <xdr:col>6</xdr:col>
      <xdr:colOff>410975</xdr:colOff>
      <xdr:row>16</xdr:row>
      <xdr:rowOff>1400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CF6EB2-76FD-4805-9A77-C660FB135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568777</xdr:colOff>
      <xdr:row>19</xdr:row>
      <xdr:rowOff>108857</xdr:rowOff>
    </xdr:from>
    <xdr:to>
      <xdr:col>11</xdr:col>
      <xdr:colOff>378277</xdr:colOff>
      <xdr:row>40</xdr:row>
      <xdr:rowOff>61231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2F8D19-EAA4-4236-8EF6-9759D1CB7A93}"/>
            </a:ext>
            <a:ext uri="{147F2762-F138-4A5C-976F-8EAC2B608ADB}">
              <a16:predDERef xmlns:a16="http://schemas.microsoft.com/office/drawing/2014/main" pred="{93CF6EB2-76FD-4805-9A77-C660FB135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291353</xdr:colOff>
      <xdr:row>1</xdr:row>
      <xdr:rowOff>22412</xdr:rowOff>
    </xdr:from>
    <xdr:to>
      <xdr:col>15</xdr:col>
      <xdr:colOff>47346</xdr:colOff>
      <xdr:row>16</xdr:row>
      <xdr:rowOff>205349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1DFBD61-AF30-4CA3-AD1B-AF70286E2102}"/>
            </a:ext>
            <a:ext uri="{147F2762-F138-4A5C-976F-8EAC2B608ADB}">
              <a16:predDERef xmlns:a16="http://schemas.microsoft.com/office/drawing/2014/main" pred="{832F8D19-EAA4-4236-8EF6-9759D1CB7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alquer%20calend&#225;rio%20mensal%20do%20an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çã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21.489026504627" createdVersion="7" refreshedVersion="7" minRefreshableVersion="3" recordCount="235" xr:uid="{B4A06A76-4D27-40D3-93AA-165624C0A28F}">
  <cacheSource type="worksheet">
    <worksheetSource ref="C1:E1048576" sheet="PAGOS"/>
  </cacheSource>
  <cacheFields count="3">
    <cacheField name="CLIENTE" numFmtId="0">
      <sharedItems containsBlank="1" containsMixedTypes="1" containsNumber="1" containsInteger="1" minValue="4" maxValue="49"/>
    </cacheField>
    <cacheField name="VALOR" numFmtId="165">
      <sharedItems containsString="0" containsBlank="1" containsNumber="1" minValue="14.9" maxValue="13200.67"/>
    </cacheField>
    <cacheField name="REFERÊNCIA" numFmtId="0">
      <sharedItems containsBlank="1" count="25">
        <m/>
        <s v="Pacote Instagram"/>
        <s v="Lista de Posts"/>
        <s v="Análise de Perfil"/>
        <s v="Consultoria"/>
        <s v="Linha Editorial + Bio"/>
        <s v="Nome do Curso"/>
        <s v="Planner"/>
        <s v="Calendário Editorial"/>
        <s v="Mentoria VIP"/>
        <s v="Copy Pagina de Vendas"/>
        <s v="Linha Editorial"/>
        <s v="Pesca em Balde"/>
        <s v="Textos"/>
        <s v="Post Blog"/>
        <s v="Roteiro WhatsApp"/>
        <s v="Revisao de CPL"/>
        <s v="Lançamento e Legendas"/>
        <s v="Post de Apresentaçao"/>
        <s v="30 legendas"/>
        <s v="Roteiro Video"/>
        <s v="Legendas"/>
        <s v="Prospect Direct"/>
        <s v="COMUNIDADE SM MARAVILHOSA"/>
        <s v="B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22.611215740741" createdVersion="7" refreshedVersion="7" minRefreshableVersion="3" recordCount="235" xr:uid="{39A5B1D2-B7C7-42B3-991A-A3C9BEDD0904}">
  <cacheSource type="worksheet">
    <worksheetSource ref="C1:C1048576" sheet="PAGOS"/>
  </cacheSource>
  <cacheFields count="1">
    <cacheField name="CLIENTE" numFmtId="0">
      <sharedItems containsBlank="1" containsMixedTypes="1" containsNumber="1" containsInteger="1" minValue="4" maxValue="49" count="163">
        <m/>
        <s v="Monica Bassini"/>
        <s v="Byanca Safanelli"/>
        <s v="Beatriz Sciammarella"/>
        <n v="4"/>
        <s v="Patricia da Silva"/>
        <s v="Natalia Batista"/>
        <s v="Dani Sousa"/>
        <s v="Flavia Sanctos"/>
        <s v="Bia"/>
        <s v="Simone"/>
        <s v="Ligia Tabarelli"/>
        <s v="Barbara"/>
        <n v="11"/>
        <s v="Cris"/>
        <s v="Silvia Temponi"/>
        <s v="Giuseppina Burigo"/>
        <s v="Vinicius Machado"/>
        <s v="Cleonice Cesar da Silva"/>
        <n v="7"/>
        <s v="Ana Thessa"/>
        <s v="Nathalia Fernandes Souza"/>
        <s v="Gregory (namorado Barbara)"/>
        <s v="Anela"/>
        <s v="Liliam"/>
        <s v="Edmara"/>
        <s v="Marcela Paim"/>
        <s v="Patricia"/>
        <s v="Mateus Medeiros"/>
        <s v="Glauciene"/>
        <s v="Lara"/>
        <s v="Gabi"/>
        <s v="Valeria Borges"/>
        <s v="Lubia"/>
        <s v="Carla"/>
        <s v="Michelle Bebber"/>
        <s v="Daniel Martins de Oliveira"/>
        <s v="Vânia Marino"/>
        <s v="Roberta Oliveto"/>
        <n v="20"/>
        <s v="Priscilla Silva de Oliveira"/>
        <s v="Jucianny"/>
        <s v="Karolina"/>
        <s v="Nânima"/>
        <s v="Cintia"/>
        <s v="Thais"/>
        <s v="Hiago / Mateus Medeiros"/>
        <s v="Fernanda Lagoeiro"/>
        <n v="12"/>
        <s v="Sibelly"/>
        <s v="Renata Santos"/>
        <s v="Favelado Investidor"/>
        <s v="Ana Schneider"/>
        <s v="Vânia Marino (MKT)"/>
        <s v="Michelle"/>
        <s v="Juliano"/>
        <s v="Ellen"/>
        <s v="Anderson"/>
        <s v="Hiago Mendonça"/>
        <n v="14"/>
        <s v="Hotmart "/>
        <s v="Paypal"/>
        <s v="Cintya"/>
        <s v="Anderson "/>
        <s v="Sara Vitoria"/>
        <s v="Isabela"/>
        <s v="Camila Paiva"/>
        <s v="Ana Paula Volpi"/>
        <s v="Sandra Nunes"/>
        <s v="Barbara Nicole Lopes"/>
        <s v="Jaqueline Fonttana"/>
        <s v="Thiago Marchetti"/>
        <s v="Milene Filgueira"/>
        <s v="Vivi Leite"/>
        <s v="Fernando Santos"/>
        <s v="Giovanni"/>
        <s v="Thais Cuachio"/>
        <s v="Gabriela Corte"/>
        <s v="Isabella"/>
        <s v="Romulo Casimiro"/>
        <n v="28"/>
        <s v="Anderson/Keise"/>
        <s v="Erika Cunha"/>
        <s v="Vitor Santana"/>
        <s v="Rayra"/>
        <s v="Fernanda Guedes"/>
        <s v="Joelma"/>
        <s v="Leticia"/>
        <s v="Renata Francisco"/>
        <s v="Gardenia"/>
        <s v="Laura Santos"/>
        <s v="Vivi - Vivaz"/>
        <s v="Isabela Motta"/>
        <s v="Thais Cuachio (p/ cliente Soraia)"/>
        <n v="29"/>
        <s v="Liliane (cliente Camila)"/>
        <s v="Andressa e Erick"/>
        <s v="Liliana"/>
        <s v="Claudia Fernandes"/>
        <s v="Gildo"/>
        <s v="Ana Serena"/>
        <s v="Ana Clara Piantino"/>
        <s v="Thayane"/>
        <s v="Roberta Maia"/>
        <s v="Débora Brito"/>
        <s v="Leticia Castro"/>
        <s v="Valeria da Silva"/>
        <s v="Roseli"/>
        <s v="Aline"/>
        <s v="Kammila Brito"/>
        <s v="Emily Padilha"/>
        <s v="Regina Rezende"/>
        <s v="Shella"/>
        <s v="Marcelo Guedes"/>
        <s v="Guilherme Matarezi"/>
        <s v="Rodrigo (Barbaecue)"/>
        <s v="Raiane Ribeiro"/>
        <s v="Sther Brum"/>
        <s v="Lenina Vasconcelos"/>
        <s v="Cibele Cintra"/>
        <s v="Michele Carvalho - DR2"/>
        <s v="Laura Raposo"/>
        <s v="Dayane Marcondes"/>
        <s v="Daniela Rangel"/>
        <s v="Tatiana Dejavite"/>
        <s v="Larissa Mayer"/>
        <s v="Renato Morais"/>
        <s v="Jéssica Viana"/>
        <s v="Patricia Albizzati"/>
        <s v="Natalia (Vancouver)"/>
        <n v="49"/>
        <s v="Paty Lopes"/>
        <s v="Monica Alves de Souza"/>
        <s v="Certifica Brasil"/>
        <s v="Mariana Steiner"/>
        <s v="Alessandra Oliveira"/>
        <s v="Juliana Azevedo"/>
        <s v="Kesia Mariana"/>
        <s v="Sanayra Da Costa"/>
        <s v="Inês Vitorino"/>
        <s v="Priscila Silva"/>
        <s v="Carina Caetano"/>
        <s v="Ravenna Sena"/>
        <s v="Fabiana Cristina Labatti"/>
        <s v="Lilian Valéria Ponciano Barreto"/>
        <s v="Joana Camara"/>
        <s v="Raphael"/>
        <s v="Dayana Toledo"/>
        <s v="Rafaela Castilho"/>
        <s v="Marianna Jorge"/>
        <s v="Gesislaine"/>
        <s v="Cintia Gambetta"/>
        <s v="Elaine Magalhaes"/>
        <s v="Rosi Blunk"/>
        <s v="Mirla Trogrillo"/>
        <s v="Ohana"/>
        <s v="Camila Almeida"/>
        <s v="Rebeca"/>
        <s v="Thaisa Azevedo"/>
        <s v="Rubia Andrade"/>
        <s v="Lena"/>
        <s v="Carolina Zuppardi"/>
        <s v="Camila Pav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m/>
    <m/>
    <x v="0"/>
  </r>
  <r>
    <s v="Monica Bassini"/>
    <n v="110"/>
    <x v="1"/>
  </r>
  <r>
    <s v="Byanca Safanelli"/>
    <n v="98.5"/>
    <x v="1"/>
  </r>
  <r>
    <s v="Monica Bassini"/>
    <n v="110"/>
    <x v="1"/>
  </r>
  <r>
    <s v="Beatriz Sciammarella"/>
    <n v="150"/>
    <x v="2"/>
  </r>
  <r>
    <n v="4"/>
    <n v="468.5"/>
    <x v="0"/>
  </r>
  <r>
    <m/>
    <m/>
    <x v="0"/>
  </r>
  <r>
    <s v="Patricia da Silva"/>
    <n v="197"/>
    <x v="1"/>
  </r>
  <r>
    <s v="Natalia Batista"/>
    <n v="98.5"/>
    <x v="1"/>
  </r>
  <r>
    <s v="Dani Sousa"/>
    <n v="50"/>
    <x v="2"/>
  </r>
  <r>
    <s v="Byanca Safanelli"/>
    <n v="98.5"/>
    <x v="1"/>
  </r>
  <r>
    <s v="Flavia Sanctos"/>
    <n v="197"/>
    <x v="1"/>
  </r>
  <r>
    <s v="Bia"/>
    <n v="97"/>
    <x v="3"/>
  </r>
  <r>
    <s v="Beatriz Sciammarella"/>
    <n v="200"/>
    <x v="4"/>
  </r>
  <r>
    <s v="Beatriz Sciammarella"/>
    <n v="97"/>
    <x v="4"/>
  </r>
  <r>
    <s v="Simone"/>
    <n v="100"/>
    <x v="2"/>
  </r>
  <r>
    <s v="Ligia Tabarelli"/>
    <n v="50"/>
    <x v="5"/>
  </r>
  <r>
    <s v="Barbara"/>
    <n v="197"/>
    <x v="1"/>
  </r>
  <r>
    <n v="11"/>
    <n v="1382"/>
    <x v="0"/>
  </r>
  <r>
    <m/>
    <m/>
    <x v="0"/>
  </r>
  <r>
    <s v="Cris"/>
    <n v="97"/>
    <x v="3"/>
  </r>
  <r>
    <s v="Dani Sousa"/>
    <n v="40"/>
    <x v="6"/>
  </r>
  <r>
    <s v="Silvia Temponi"/>
    <n v="97"/>
    <x v="3"/>
  </r>
  <r>
    <s v="Giuseppina Burigo"/>
    <n v="197"/>
    <x v="1"/>
  </r>
  <r>
    <s v="Vinicius Machado"/>
    <n v="305"/>
    <x v="1"/>
  </r>
  <r>
    <s v="Beatriz Sciammarella"/>
    <n v="15"/>
    <x v="7"/>
  </r>
  <r>
    <s v="Cleonice Cesar da Silva"/>
    <n v="47"/>
    <x v="8"/>
  </r>
  <r>
    <n v="7"/>
    <n v="798"/>
    <x v="0"/>
  </r>
  <r>
    <m/>
    <m/>
    <x v="0"/>
  </r>
  <r>
    <s v="Ana Thessa"/>
    <n v="217"/>
    <x v="1"/>
  </r>
  <r>
    <s v="Nathalia Fernandes Souza"/>
    <n v="47"/>
    <x v="8"/>
  </r>
  <r>
    <s v="Gregory (namorado Barbara)"/>
    <n v="217"/>
    <x v="1"/>
  </r>
  <r>
    <s v="Anela"/>
    <n v="497"/>
    <x v="9"/>
  </r>
  <r>
    <s v="Liliam"/>
    <n v="434"/>
    <x v="1"/>
  </r>
  <r>
    <s v="Edmara"/>
    <n v="217"/>
    <x v="1"/>
  </r>
  <r>
    <s v="Marcela Paim"/>
    <n v="500"/>
    <x v="10"/>
  </r>
  <r>
    <s v="Patricia"/>
    <n v="217"/>
    <x v="1"/>
  </r>
  <r>
    <s v="Mateus Medeiros"/>
    <n v="247"/>
    <x v="1"/>
  </r>
  <r>
    <s v="Glauciene"/>
    <n v="247"/>
    <x v="1"/>
  </r>
  <r>
    <s v="Lara"/>
    <n v="247"/>
    <x v="1"/>
  </r>
  <r>
    <s v="Gabi"/>
    <n v="247"/>
    <x v="1"/>
  </r>
  <r>
    <s v="Valeria Borges"/>
    <n v="247"/>
    <x v="1"/>
  </r>
  <r>
    <s v="Lubia"/>
    <n v="97"/>
    <x v="11"/>
  </r>
  <r>
    <s v="Vinicius Machado"/>
    <n v="305"/>
    <x v="1"/>
  </r>
  <r>
    <s v="Carla"/>
    <n v="247"/>
    <x v="1"/>
  </r>
  <r>
    <s v="Michelle Bebber"/>
    <n v="463"/>
    <x v="1"/>
  </r>
  <r>
    <s v="Daniel Martins de Oliveira"/>
    <n v="247"/>
    <x v="1"/>
  </r>
  <r>
    <s v="Vânia Marino"/>
    <n v="247"/>
    <x v="1"/>
  </r>
  <r>
    <s v="Marcela Paim"/>
    <n v="100"/>
    <x v="12"/>
  </r>
  <r>
    <s v="Roberta Oliveto"/>
    <n v="247"/>
    <x v="1"/>
  </r>
  <r>
    <n v="20"/>
    <n v="5534"/>
    <x v="0"/>
  </r>
  <r>
    <m/>
    <m/>
    <x v="0"/>
  </r>
  <r>
    <s v="Priscilla Silva de Oliveira"/>
    <n v="247"/>
    <x v="1"/>
  </r>
  <r>
    <s v="Vânia Marino"/>
    <n v="247"/>
    <x v="1"/>
  </r>
  <r>
    <s v="Vinicius Machado"/>
    <n v="270"/>
    <x v="1"/>
  </r>
  <r>
    <s v="Jucianny"/>
    <n v="247"/>
    <x v="1"/>
  </r>
  <r>
    <s v="Karolina"/>
    <n v="50"/>
    <x v="12"/>
  </r>
  <r>
    <s v="Nânima"/>
    <n v="247"/>
    <x v="1"/>
  </r>
  <r>
    <s v="Cintia"/>
    <n v="247"/>
    <x v="1"/>
  </r>
  <r>
    <s v="Thais"/>
    <n v="14.9"/>
    <x v="7"/>
  </r>
  <r>
    <s v="Lubia"/>
    <n v="97"/>
    <x v="8"/>
  </r>
  <r>
    <s v="Hiago / Mateus Medeiros"/>
    <n v="217"/>
    <x v="1"/>
  </r>
  <r>
    <s v="Liliam"/>
    <n v="434"/>
    <x v="1"/>
  </r>
  <r>
    <s v="Fernanda Lagoeiro"/>
    <n v="50"/>
    <x v="12"/>
  </r>
  <r>
    <s v="Fernanda Lagoeiro"/>
    <n v="247"/>
    <x v="1"/>
  </r>
  <r>
    <n v="12"/>
    <n v="2614.9"/>
    <x v="0"/>
  </r>
  <r>
    <m/>
    <m/>
    <x v="0"/>
  </r>
  <r>
    <s v="Sibelly"/>
    <n v="247"/>
    <x v="1"/>
  </r>
  <r>
    <s v="Vânia Marino"/>
    <n v="247"/>
    <x v="1"/>
  </r>
  <r>
    <s v="Renata Santos"/>
    <n v="247"/>
    <x v="1"/>
  </r>
  <r>
    <s v="Vinicius Machado"/>
    <n v="270"/>
    <x v="1"/>
  </r>
  <r>
    <s v="Priscilla Silva de Oliveira"/>
    <n v="247"/>
    <x v="1"/>
  </r>
  <r>
    <s v="Favelado Investidor"/>
    <n v="1200"/>
    <x v="1"/>
  </r>
  <r>
    <s v="Ana Schneider"/>
    <n v="247"/>
    <x v="1"/>
  </r>
  <r>
    <s v="Vânia Marino (MKT)"/>
    <n v="247"/>
    <x v="1"/>
  </r>
  <r>
    <s v="Michelle"/>
    <n v="463"/>
    <x v="1"/>
  </r>
  <r>
    <s v="Juliano"/>
    <n v="247"/>
    <x v="1"/>
  </r>
  <r>
    <s v="Ellen"/>
    <n v="247"/>
    <x v="1"/>
  </r>
  <r>
    <s v="Anderson"/>
    <n v="247"/>
    <x v="1"/>
  </r>
  <r>
    <s v="Hiago Mendonça"/>
    <n v="186"/>
    <x v="1"/>
  </r>
  <r>
    <s v="Patricia"/>
    <n v="464"/>
    <x v="1"/>
  </r>
  <r>
    <n v="14"/>
    <n v="4806"/>
    <x v="0"/>
  </r>
  <r>
    <s v="Vânia Marino (MKT)"/>
    <n v="247"/>
    <x v="1"/>
  </r>
  <r>
    <s v="Liliam"/>
    <n v="434"/>
    <x v="1"/>
  </r>
  <r>
    <s v="Hotmart "/>
    <n v="37.26"/>
    <x v="7"/>
  </r>
  <r>
    <s v="Paypal"/>
    <n v="296"/>
    <x v="13"/>
  </r>
  <r>
    <s v="Cintya"/>
    <n v="234.74"/>
    <x v="1"/>
  </r>
  <r>
    <s v="Favelado Investidor"/>
    <n v="1200"/>
    <x v="1"/>
  </r>
  <r>
    <s v="Anderson "/>
    <n v="247"/>
    <x v="1"/>
  </r>
  <r>
    <s v="Sara Vitoria"/>
    <n v="297"/>
    <x v="1"/>
  </r>
  <r>
    <s v="Isabela"/>
    <n v="297"/>
    <x v="1"/>
  </r>
  <r>
    <s v="Vinicius Machado"/>
    <n v="557"/>
    <x v="1"/>
  </r>
  <r>
    <s v="Camila Paiva"/>
    <n v="471.8"/>
    <x v="4"/>
  </r>
  <r>
    <s v="Vânia Marino"/>
    <n v="297"/>
    <x v="1"/>
  </r>
  <r>
    <s v="Ana Paula Volpi"/>
    <n v="93"/>
    <x v="1"/>
  </r>
  <r>
    <s v="Sandra Nunes"/>
    <n v="297"/>
    <x v="1"/>
  </r>
  <r>
    <s v="Barbara Nicole Lopes"/>
    <n v="371"/>
    <x v="1"/>
  </r>
  <r>
    <s v="Michelle"/>
    <n v="372"/>
    <x v="1"/>
  </r>
  <r>
    <s v="Renata Santos"/>
    <n v="247"/>
    <x v="1"/>
  </r>
  <r>
    <s v="Jaqueline Fonttana"/>
    <n v="281.77999999999997"/>
    <x v="1"/>
  </r>
  <r>
    <s v="Thiago Marchetti"/>
    <n v="297"/>
    <x v="1"/>
  </r>
  <r>
    <s v="Milene Filgueira"/>
    <n v="80"/>
    <x v="14"/>
  </r>
  <r>
    <s v="Vivi Leite"/>
    <n v="93"/>
    <x v="1"/>
  </r>
  <r>
    <s v="Fernando Santos"/>
    <n v="497"/>
    <x v="4"/>
  </r>
  <r>
    <s v="Giovanni"/>
    <n v="297"/>
    <x v="1"/>
  </r>
  <r>
    <s v="Thais Cuachio"/>
    <n v="297"/>
    <x v="1"/>
  </r>
  <r>
    <s v="Ana Schneider"/>
    <n v="297"/>
    <x v="1"/>
  </r>
  <r>
    <s v="Gabriela Corte"/>
    <n v="297"/>
    <x v="1"/>
  </r>
  <r>
    <s v="Isabella"/>
    <n v="50"/>
    <x v="15"/>
  </r>
  <r>
    <s v="Romulo Casimiro"/>
    <n v="281.77999999999997"/>
    <x v="1"/>
  </r>
  <r>
    <s v="Camila Paiva"/>
    <n v="297"/>
    <x v="1"/>
  </r>
  <r>
    <n v="28"/>
    <n v="9061.36"/>
    <x v="0"/>
  </r>
  <r>
    <s v="Vânia Marino"/>
    <n v="247"/>
    <x v="1"/>
  </r>
  <r>
    <s v="Anderson/Keise"/>
    <n v="247"/>
    <x v="1"/>
  </r>
  <r>
    <s v="Juliano"/>
    <n v="297"/>
    <x v="1"/>
  </r>
  <r>
    <s v="Erika Cunha"/>
    <n v="297"/>
    <x v="1"/>
  </r>
  <r>
    <s v="Patricia"/>
    <n v="464"/>
    <x v="1"/>
  </r>
  <r>
    <s v="Vivi Leite"/>
    <n v="297"/>
    <x v="1"/>
  </r>
  <r>
    <s v="Liliam"/>
    <n v="434"/>
    <x v="1"/>
  </r>
  <r>
    <s v="Vitor Santana"/>
    <n v="170.62"/>
    <x v="16"/>
  </r>
  <r>
    <s v="Camila Paiva"/>
    <n v="297"/>
    <x v="1"/>
  </r>
  <r>
    <s v="Rayra"/>
    <n v="297"/>
    <x v="1"/>
  </r>
  <r>
    <s v="Milene Filgueira"/>
    <n v="80"/>
    <x v="14"/>
  </r>
  <r>
    <s v="Vânia Marino (MKT)"/>
    <n v="297"/>
    <x v="1"/>
  </r>
  <r>
    <s v="Fernanda Guedes"/>
    <n v="497"/>
    <x v="4"/>
  </r>
  <r>
    <s v="Favelado Investidor"/>
    <n v="3940"/>
    <x v="17"/>
  </r>
  <r>
    <s v="Vinicius Machado"/>
    <n v="557"/>
    <x v="1"/>
  </r>
  <r>
    <s v="Mateus Medeiros"/>
    <n v="297"/>
    <x v="1"/>
  </r>
  <r>
    <s v="Joelma"/>
    <n v="297"/>
    <x v="1"/>
  </r>
  <r>
    <s v="Leticia"/>
    <n v="557"/>
    <x v="1"/>
  </r>
  <r>
    <s v="Jaqueline Fonttana"/>
    <n v="20"/>
    <x v="18"/>
  </r>
  <r>
    <s v="Ellen"/>
    <n v="297"/>
    <x v="1"/>
  </r>
  <r>
    <s v="Renata Francisco"/>
    <n v="281.77999999999997"/>
    <x v="1"/>
  </r>
  <r>
    <s v="Gardenia"/>
    <n v="471.8"/>
    <x v="4"/>
  </r>
  <r>
    <s v="Laura Santos"/>
    <n v="305"/>
    <x v="1"/>
  </r>
  <r>
    <s v="Patricia"/>
    <n v="464"/>
    <x v="1"/>
  </r>
  <r>
    <s v="Michelle"/>
    <n v="372"/>
    <x v="1"/>
  </r>
  <r>
    <s v="Vivi - Vivaz"/>
    <n v="297"/>
    <x v="1"/>
  </r>
  <r>
    <s v="Isabela Motta"/>
    <n v="297"/>
    <x v="1"/>
  </r>
  <r>
    <s v="Vânia Marino"/>
    <n v="247"/>
    <x v="1"/>
  </r>
  <r>
    <s v="Thais Cuachio (p/ cliente Soraia)"/>
    <n v="300"/>
    <x v="1"/>
  </r>
  <r>
    <n v="29"/>
    <n v="12922.199999999999"/>
    <x v="0"/>
  </r>
  <r>
    <s v="Thiago Marchetti"/>
    <n v="297"/>
    <x v="1"/>
  </r>
  <r>
    <s v="Liliane (cliente Camila)"/>
    <n v="297"/>
    <x v="1"/>
  </r>
  <r>
    <s v="Andressa e Erick"/>
    <n v="297"/>
    <x v="1"/>
  </r>
  <r>
    <s v="Liliana"/>
    <n v="297"/>
    <x v="1"/>
  </r>
  <r>
    <s v="Giovanni"/>
    <n v="297"/>
    <x v="1"/>
  </r>
  <r>
    <s v="Claudia Fernandes"/>
    <n v="297"/>
    <x v="1"/>
  </r>
  <r>
    <s v="Gildo"/>
    <n v="297"/>
    <x v="1"/>
  </r>
  <r>
    <s v="Ana Serena"/>
    <n v="297"/>
    <x v="1"/>
  </r>
  <r>
    <s v="Ana Schneider"/>
    <n v="297"/>
    <x v="1"/>
  </r>
  <r>
    <s v="Ellen"/>
    <n v="50"/>
    <x v="12"/>
  </r>
  <r>
    <s v="Ana Clara Piantino"/>
    <n v="297"/>
    <x v="1"/>
  </r>
  <r>
    <s v="Thayane"/>
    <n v="557"/>
    <x v="19"/>
  </r>
  <r>
    <s v="Roberta Maia"/>
    <n v="297"/>
    <x v="1"/>
  </r>
  <r>
    <s v="Débora Brito"/>
    <n v="297"/>
    <x v="1"/>
  </r>
  <r>
    <s v="Camila Paiva"/>
    <n v="297"/>
    <x v="1"/>
  </r>
  <r>
    <s v="Leticia Castro"/>
    <n v="50"/>
    <x v="12"/>
  </r>
  <r>
    <s v="Valeria da Silva"/>
    <n v="20"/>
    <x v="18"/>
  </r>
  <r>
    <s v="Roseli"/>
    <n v="20"/>
    <x v="20"/>
  </r>
  <r>
    <s v="Roseli"/>
    <n v="20"/>
    <x v="18"/>
  </r>
  <r>
    <s v="Aline"/>
    <n v="297"/>
    <x v="1"/>
  </r>
  <r>
    <s v="Mateus Medeiros"/>
    <n v="297"/>
    <x v="1"/>
  </r>
  <r>
    <s v="Gabriela Corte"/>
    <n v="297"/>
    <x v="1"/>
  </r>
  <r>
    <s v="Kammila Brito"/>
    <n v="297"/>
    <x v="1"/>
  </r>
  <r>
    <s v="Emily Padilha"/>
    <n v="297"/>
    <x v="1"/>
  </r>
  <r>
    <s v="Regina Rezende"/>
    <n v="50"/>
    <x v="12"/>
  </r>
  <r>
    <s v="Shella"/>
    <n v="297"/>
    <x v="1"/>
  </r>
  <r>
    <s v="Favelado Investidor"/>
    <n v="980"/>
    <x v="13"/>
  </r>
  <r>
    <s v="Vitor Santana"/>
    <n v="113.61"/>
    <x v="13"/>
  </r>
  <r>
    <s v="Marcelo Guedes"/>
    <n v="281.77999999999997"/>
    <x v="1"/>
  </r>
  <r>
    <s v="Liliam"/>
    <n v="434"/>
    <x v="1"/>
  </r>
  <r>
    <s v="Guilherme Matarezi"/>
    <n v="297"/>
    <x v="1"/>
  </r>
  <r>
    <s v="Rodrigo (Barbaecue)"/>
    <n v="297"/>
    <x v="1"/>
  </r>
  <r>
    <s v="Raiane Ribeiro"/>
    <n v="297"/>
    <x v="1"/>
  </r>
  <r>
    <s v="Sther Brum"/>
    <n v="300"/>
    <x v="1"/>
  </r>
  <r>
    <s v="Lenina Vasconcelos"/>
    <n v="297"/>
    <x v="1"/>
  </r>
  <r>
    <s v="Cibele Cintra"/>
    <n v="50"/>
    <x v="12"/>
  </r>
  <r>
    <s v="Michele Carvalho - DR2"/>
    <n v="281.77999999999997"/>
    <x v="1"/>
  </r>
  <r>
    <s v="Leticia"/>
    <n v="557"/>
    <x v="1"/>
  </r>
  <r>
    <s v="Laura Raposo"/>
    <n v="297"/>
    <x v="1"/>
  </r>
  <r>
    <s v="Dayane Marcondes"/>
    <n v="297"/>
    <x v="1"/>
  </r>
  <r>
    <s v="Daniela Rangel"/>
    <n v="297"/>
    <x v="1"/>
  </r>
  <r>
    <s v="Tatiana Dejavite"/>
    <n v="297"/>
    <x v="1"/>
  </r>
  <r>
    <s v="Larissa Mayer"/>
    <n v="50"/>
    <x v="12"/>
  </r>
  <r>
    <s v="Renato Morais"/>
    <n v="297"/>
    <x v="1"/>
  </r>
  <r>
    <s v="Jéssica Viana"/>
    <n v="80"/>
    <x v="21"/>
  </r>
  <r>
    <s v="Patricia Albizzati"/>
    <n v="297"/>
    <x v="1"/>
  </r>
  <r>
    <s v="Natalia (Vancouver)"/>
    <n v="297"/>
    <x v="1"/>
  </r>
  <r>
    <s v="Vânia Marino"/>
    <n v="247"/>
    <x v="1"/>
  </r>
  <r>
    <s v="Ana Schneider"/>
    <n v="148.5"/>
    <x v="1"/>
  </r>
  <r>
    <n v="49"/>
    <n v="13200.67"/>
    <x v="0"/>
  </r>
  <r>
    <s v="Paty Lopes"/>
    <n v="50"/>
    <x v="12"/>
  </r>
  <r>
    <s v="Liliane (cliente Camila)"/>
    <n v="297"/>
    <x v="1"/>
  </r>
  <r>
    <s v="Monica Alves de Souza"/>
    <n v="281.77999999999997"/>
    <x v="1"/>
  </r>
  <r>
    <s v="Certifica Brasil"/>
    <n v="297"/>
    <x v="1"/>
  </r>
  <r>
    <s v="Mariana Steiner"/>
    <n v="297"/>
    <x v="1"/>
  </r>
  <r>
    <s v="Alessandra Oliveira"/>
    <n v="297"/>
    <x v="1"/>
  </r>
  <r>
    <s v="Rayra"/>
    <n v="297"/>
    <x v="1"/>
  </r>
  <r>
    <s v="Paty Lopes"/>
    <n v="50"/>
    <x v="22"/>
  </r>
  <r>
    <s v="Juliana Azevedo"/>
    <n v="50"/>
    <x v="12"/>
  </r>
  <r>
    <s v="Kesia Mariana"/>
    <n v="439.34"/>
    <x v="23"/>
  </r>
  <r>
    <s v="Sanayra Da Costa"/>
    <n v="439.34"/>
    <x v="23"/>
  </r>
  <r>
    <s v="Inês Vitorino"/>
    <n v="438.62"/>
    <x v="23"/>
  </r>
  <r>
    <s v="Priscila Silva"/>
    <n v="439.34"/>
    <x v="23"/>
  </r>
  <r>
    <s v="Carina Caetano"/>
    <n v="439.34"/>
    <x v="23"/>
  </r>
  <r>
    <s v="Ravenna Sena"/>
    <n v="439.34"/>
    <x v="23"/>
  </r>
  <r>
    <s v="Fabiana Cristina Labatti"/>
    <n v="439.34"/>
    <x v="23"/>
  </r>
  <r>
    <s v="Lilian Valéria Ponciano Barreto"/>
    <n v="439.34"/>
    <x v="23"/>
  </r>
  <r>
    <s v="Joana Camara"/>
    <n v="439.34"/>
    <x v="23"/>
  </r>
  <r>
    <s v="Raphael"/>
    <n v="439.34"/>
    <x v="23"/>
  </r>
  <r>
    <s v="Camila Paiva"/>
    <n v="439.34"/>
    <x v="23"/>
  </r>
  <r>
    <s v="Dayana Toledo"/>
    <n v="439.34"/>
    <x v="23"/>
  </r>
  <r>
    <s v="Rafaela Castilho"/>
    <n v="439.34"/>
    <x v="23"/>
  </r>
  <r>
    <s v="Marianna Jorge"/>
    <n v="439.34"/>
    <x v="23"/>
  </r>
  <r>
    <s v="Gesislaine"/>
    <n v="439.34"/>
    <x v="23"/>
  </r>
  <r>
    <s v="Cintia Gambetta"/>
    <n v="439.34"/>
    <x v="23"/>
  </r>
  <r>
    <s v="Roseli"/>
    <n v="50"/>
    <x v="22"/>
  </r>
  <r>
    <s v="Michelle"/>
    <n v="372"/>
    <x v="1"/>
  </r>
  <r>
    <s v="Elaine Magalhaes"/>
    <n v="47.1"/>
    <x v="24"/>
  </r>
  <r>
    <s v="Rosi Blunk"/>
    <n v="50"/>
    <x v="15"/>
  </r>
  <r>
    <s v="Aline"/>
    <n v="297"/>
    <x v="1"/>
  </r>
  <r>
    <s v="Isabela Motta"/>
    <n v="297"/>
    <x v="1"/>
  </r>
  <r>
    <s v="Mirla Trogrillo"/>
    <n v="439.34"/>
    <x v="23"/>
  </r>
  <r>
    <s v="Ohana"/>
    <n v="297"/>
    <x v="1"/>
  </r>
  <r>
    <s v="Ana Serena"/>
    <n v="297"/>
    <x v="1"/>
  </r>
  <r>
    <s v="Camila Almeida"/>
    <n v="439.34"/>
    <x v="23"/>
  </r>
  <r>
    <s v="Rebeca"/>
    <n v="297"/>
    <x v="1"/>
  </r>
  <r>
    <s v="Thaisa Azevedo"/>
    <n v="439.34"/>
    <x v="23"/>
  </r>
  <r>
    <s v="Rubia Andrade"/>
    <n v="439.34"/>
    <x v="23"/>
  </r>
  <r>
    <s v="Favelado Investidor"/>
    <n v="340"/>
    <x v="13"/>
  </r>
  <r>
    <s v="Lena"/>
    <n v="297"/>
    <x v="1"/>
  </r>
  <r>
    <s v="Carolina Zuppardi"/>
    <n v="297"/>
    <x v="1"/>
  </r>
  <r>
    <s v="Camila Pavan"/>
    <n v="297"/>
    <x v="1"/>
  </r>
  <r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x v="0"/>
  </r>
  <r>
    <x v="1"/>
  </r>
  <r>
    <x v="2"/>
  </r>
  <r>
    <x v="1"/>
  </r>
  <r>
    <x v="3"/>
  </r>
  <r>
    <x v="4"/>
  </r>
  <r>
    <x v="0"/>
  </r>
  <r>
    <x v="5"/>
  </r>
  <r>
    <x v="6"/>
  </r>
  <r>
    <x v="7"/>
  </r>
  <r>
    <x v="2"/>
  </r>
  <r>
    <x v="8"/>
  </r>
  <r>
    <x v="9"/>
  </r>
  <r>
    <x v="3"/>
  </r>
  <r>
    <x v="3"/>
  </r>
  <r>
    <x v="10"/>
  </r>
  <r>
    <x v="11"/>
  </r>
  <r>
    <x v="12"/>
  </r>
  <r>
    <x v="13"/>
  </r>
  <r>
    <x v="0"/>
  </r>
  <r>
    <x v="14"/>
  </r>
  <r>
    <x v="7"/>
  </r>
  <r>
    <x v="15"/>
  </r>
  <r>
    <x v="16"/>
  </r>
  <r>
    <x v="17"/>
  </r>
  <r>
    <x v="3"/>
  </r>
  <r>
    <x v="18"/>
  </r>
  <r>
    <x v="19"/>
  </r>
  <r>
    <x v="0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17"/>
  </r>
  <r>
    <x v="34"/>
  </r>
  <r>
    <x v="35"/>
  </r>
  <r>
    <x v="36"/>
  </r>
  <r>
    <x v="37"/>
  </r>
  <r>
    <x v="26"/>
  </r>
  <r>
    <x v="38"/>
  </r>
  <r>
    <x v="39"/>
  </r>
  <r>
    <x v="0"/>
  </r>
  <r>
    <x v="40"/>
  </r>
  <r>
    <x v="37"/>
  </r>
  <r>
    <x v="17"/>
  </r>
  <r>
    <x v="41"/>
  </r>
  <r>
    <x v="42"/>
  </r>
  <r>
    <x v="43"/>
  </r>
  <r>
    <x v="44"/>
  </r>
  <r>
    <x v="45"/>
  </r>
  <r>
    <x v="33"/>
  </r>
  <r>
    <x v="46"/>
  </r>
  <r>
    <x v="24"/>
  </r>
  <r>
    <x v="47"/>
  </r>
  <r>
    <x v="47"/>
  </r>
  <r>
    <x v="48"/>
  </r>
  <r>
    <x v="0"/>
  </r>
  <r>
    <x v="49"/>
  </r>
  <r>
    <x v="37"/>
  </r>
  <r>
    <x v="50"/>
  </r>
  <r>
    <x v="17"/>
  </r>
  <r>
    <x v="40"/>
  </r>
  <r>
    <x v="51"/>
  </r>
  <r>
    <x v="52"/>
  </r>
  <r>
    <x v="53"/>
  </r>
  <r>
    <x v="54"/>
  </r>
  <r>
    <x v="55"/>
  </r>
  <r>
    <x v="56"/>
  </r>
  <r>
    <x v="57"/>
  </r>
  <r>
    <x v="58"/>
  </r>
  <r>
    <x v="27"/>
  </r>
  <r>
    <x v="59"/>
  </r>
  <r>
    <x v="53"/>
  </r>
  <r>
    <x v="24"/>
  </r>
  <r>
    <x v="60"/>
  </r>
  <r>
    <x v="61"/>
  </r>
  <r>
    <x v="62"/>
  </r>
  <r>
    <x v="51"/>
  </r>
  <r>
    <x v="63"/>
  </r>
  <r>
    <x v="64"/>
  </r>
  <r>
    <x v="65"/>
  </r>
  <r>
    <x v="17"/>
  </r>
  <r>
    <x v="66"/>
  </r>
  <r>
    <x v="37"/>
  </r>
  <r>
    <x v="67"/>
  </r>
  <r>
    <x v="68"/>
  </r>
  <r>
    <x v="69"/>
  </r>
  <r>
    <x v="54"/>
  </r>
  <r>
    <x v="50"/>
  </r>
  <r>
    <x v="70"/>
  </r>
  <r>
    <x v="71"/>
  </r>
  <r>
    <x v="72"/>
  </r>
  <r>
    <x v="73"/>
  </r>
  <r>
    <x v="74"/>
  </r>
  <r>
    <x v="75"/>
  </r>
  <r>
    <x v="76"/>
  </r>
  <r>
    <x v="52"/>
  </r>
  <r>
    <x v="77"/>
  </r>
  <r>
    <x v="78"/>
  </r>
  <r>
    <x v="79"/>
  </r>
  <r>
    <x v="66"/>
  </r>
  <r>
    <x v="80"/>
  </r>
  <r>
    <x v="37"/>
  </r>
  <r>
    <x v="81"/>
  </r>
  <r>
    <x v="55"/>
  </r>
  <r>
    <x v="82"/>
  </r>
  <r>
    <x v="27"/>
  </r>
  <r>
    <x v="73"/>
  </r>
  <r>
    <x v="24"/>
  </r>
  <r>
    <x v="83"/>
  </r>
  <r>
    <x v="66"/>
  </r>
  <r>
    <x v="84"/>
  </r>
  <r>
    <x v="72"/>
  </r>
  <r>
    <x v="53"/>
  </r>
  <r>
    <x v="85"/>
  </r>
  <r>
    <x v="51"/>
  </r>
  <r>
    <x v="17"/>
  </r>
  <r>
    <x v="28"/>
  </r>
  <r>
    <x v="86"/>
  </r>
  <r>
    <x v="87"/>
  </r>
  <r>
    <x v="70"/>
  </r>
  <r>
    <x v="56"/>
  </r>
  <r>
    <x v="88"/>
  </r>
  <r>
    <x v="89"/>
  </r>
  <r>
    <x v="90"/>
  </r>
  <r>
    <x v="27"/>
  </r>
  <r>
    <x v="54"/>
  </r>
  <r>
    <x v="91"/>
  </r>
  <r>
    <x v="92"/>
  </r>
  <r>
    <x v="37"/>
  </r>
  <r>
    <x v="93"/>
  </r>
  <r>
    <x v="94"/>
  </r>
  <r>
    <x v="71"/>
  </r>
  <r>
    <x v="95"/>
  </r>
  <r>
    <x v="96"/>
  </r>
  <r>
    <x v="97"/>
  </r>
  <r>
    <x v="75"/>
  </r>
  <r>
    <x v="98"/>
  </r>
  <r>
    <x v="99"/>
  </r>
  <r>
    <x v="100"/>
  </r>
  <r>
    <x v="52"/>
  </r>
  <r>
    <x v="56"/>
  </r>
  <r>
    <x v="101"/>
  </r>
  <r>
    <x v="102"/>
  </r>
  <r>
    <x v="103"/>
  </r>
  <r>
    <x v="104"/>
  </r>
  <r>
    <x v="66"/>
  </r>
  <r>
    <x v="105"/>
  </r>
  <r>
    <x v="106"/>
  </r>
  <r>
    <x v="107"/>
  </r>
  <r>
    <x v="107"/>
  </r>
  <r>
    <x v="108"/>
  </r>
  <r>
    <x v="28"/>
  </r>
  <r>
    <x v="77"/>
  </r>
  <r>
    <x v="109"/>
  </r>
  <r>
    <x v="110"/>
  </r>
  <r>
    <x v="111"/>
  </r>
  <r>
    <x v="112"/>
  </r>
  <r>
    <x v="51"/>
  </r>
  <r>
    <x v="83"/>
  </r>
  <r>
    <x v="113"/>
  </r>
  <r>
    <x v="24"/>
  </r>
  <r>
    <x v="114"/>
  </r>
  <r>
    <x v="115"/>
  </r>
  <r>
    <x v="116"/>
  </r>
  <r>
    <x v="117"/>
  </r>
  <r>
    <x v="118"/>
  </r>
  <r>
    <x v="119"/>
  </r>
  <r>
    <x v="120"/>
  </r>
  <r>
    <x v="87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37"/>
  </r>
  <r>
    <x v="52"/>
  </r>
  <r>
    <x v="130"/>
  </r>
  <r>
    <x v="131"/>
  </r>
  <r>
    <x v="95"/>
  </r>
  <r>
    <x v="132"/>
  </r>
  <r>
    <x v="133"/>
  </r>
  <r>
    <x v="134"/>
  </r>
  <r>
    <x v="135"/>
  </r>
  <r>
    <x v="84"/>
  </r>
  <r>
    <x v="131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66"/>
  </r>
  <r>
    <x v="147"/>
  </r>
  <r>
    <x v="148"/>
  </r>
  <r>
    <x v="149"/>
  </r>
  <r>
    <x v="150"/>
  </r>
  <r>
    <x v="151"/>
  </r>
  <r>
    <x v="107"/>
  </r>
  <r>
    <x v="54"/>
  </r>
  <r>
    <x v="152"/>
  </r>
  <r>
    <x v="153"/>
  </r>
  <r>
    <x v="108"/>
  </r>
  <r>
    <x v="92"/>
  </r>
  <r>
    <x v="154"/>
  </r>
  <r>
    <x v="155"/>
  </r>
  <r>
    <x v="100"/>
  </r>
  <r>
    <x v="156"/>
  </r>
  <r>
    <x v="157"/>
  </r>
  <r>
    <x v="158"/>
  </r>
  <r>
    <x v="159"/>
  </r>
  <r>
    <x v="51"/>
  </r>
  <r>
    <x v="160"/>
  </r>
  <r>
    <x v="161"/>
  </r>
  <r>
    <x v="162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DA3F7-5273-4331-AD51-5CEA383B413C}" name="Tabela dinâmica6" cacheId="2408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2:C156" firstHeaderRow="1" firstDataRow="1" firstDataCol="1"/>
  <pivotFields count="1">
    <pivotField axis="axisRow" dataField="1" showAll="0" sortType="ascending">
      <items count="164">
        <item h="1" x="4"/>
        <item h="1" x="19"/>
        <item h="1" x="13"/>
        <item h="1" x="48"/>
        <item h="1" x="59"/>
        <item h="1" x="39"/>
        <item h="1" x="80"/>
        <item h="1" x="94"/>
        <item h="1" x="130"/>
        <item x="135"/>
        <item x="108"/>
        <item x="101"/>
        <item x="67"/>
        <item x="52"/>
        <item x="100"/>
        <item x="20"/>
        <item x="57"/>
        <item x="63"/>
        <item x="81"/>
        <item x="96"/>
        <item x="23"/>
        <item x="12"/>
        <item x="69"/>
        <item x="3"/>
        <item x="9"/>
        <item x="2"/>
        <item x="156"/>
        <item x="66"/>
        <item x="162"/>
        <item x="141"/>
        <item x="34"/>
        <item x="161"/>
        <item x="133"/>
        <item x="119"/>
        <item x="44"/>
        <item x="151"/>
        <item x="62"/>
        <item x="98"/>
        <item x="18"/>
        <item x="14"/>
        <item x="7"/>
        <item x="36"/>
        <item x="123"/>
        <item x="147"/>
        <item x="122"/>
        <item x="104"/>
        <item x="25"/>
        <item x="152"/>
        <item x="56"/>
        <item x="110"/>
        <item x="82"/>
        <item x="143"/>
        <item x="51"/>
        <item x="85"/>
        <item x="47"/>
        <item x="74"/>
        <item x="8"/>
        <item x="31"/>
        <item x="77"/>
        <item x="89"/>
        <item x="150"/>
        <item x="99"/>
        <item x="75"/>
        <item x="16"/>
        <item x="29"/>
        <item x="22"/>
        <item x="114"/>
        <item x="46"/>
        <item x="58"/>
        <item x="60"/>
        <item x="139"/>
        <item x="65"/>
        <item x="92"/>
        <item x="78"/>
        <item x="70"/>
        <item x="127"/>
        <item x="145"/>
        <item x="86"/>
        <item x="41"/>
        <item x="136"/>
        <item x="55"/>
        <item x="109"/>
        <item x="42"/>
        <item x="137"/>
        <item x="30"/>
        <item x="125"/>
        <item x="121"/>
        <item x="90"/>
        <item x="160"/>
        <item x="118"/>
        <item x="87"/>
        <item x="105"/>
        <item x="11"/>
        <item x="24"/>
        <item x="144"/>
        <item x="97"/>
        <item x="95"/>
        <item x="33"/>
        <item x="26"/>
        <item x="113"/>
        <item x="134"/>
        <item x="149"/>
        <item x="28"/>
        <item x="120"/>
        <item x="54"/>
        <item x="35"/>
        <item x="72"/>
        <item x="154"/>
        <item x="132"/>
        <item x="1"/>
        <item x="43"/>
        <item x="129"/>
        <item x="6"/>
        <item x="21"/>
        <item x="155"/>
        <item x="27"/>
        <item x="128"/>
        <item x="5"/>
        <item x="131"/>
        <item x="61"/>
        <item x="140"/>
        <item x="40"/>
        <item x="148"/>
        <item x="116"/>
        <item x="146"/>
        <item x="142"/>
        <item x="84"/>
        <item x="157"/>
        <item x="111"/>
        <item x="88"/>
        <item x="50"/>
        <item x="126"/>
        <item x="103"/>
        <item x="38"/>
        <item x="115"/>
        <item x="79"/>
        <item x="107"/>
        <item x="153"/>
        <item x="159"/>
        <item x="138"/>
        <item x="68"/>
        <item x="64"/>
        <item x="112"/>
        <item x="49"/>
        <item x="15"/>
        <item x="10"/>
        <item x="117"/>
        <item x="124"/>
        <item x="45"/>
        <item x="76"/>
        <item x="93"/>
        <item x="158"/>
        <item x="102"/>
        <item x="71"/>
        <item x="32"/>
        <item x="106"/>
        <item x="37"/>
        <item x="53"/>
        <item x="17"/>
        <item x="83"/>
        <item x="91"/>
        <item x="73"/>
        <item h="1" x="0"/>
        <item t="default"/>
      </items>
    </pivotField>
  </pivotFields>
  <rowFields count="1">
    <field x="0"/>
  </rowFields>
  <rowItems count="154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 t="grand">
      <x/>
    </i>
  </rowItems>
  <colItems count="1">
    <i/>
  </colItems>
  <dataFields count="1">
    <dataField name="Contagem de CLIEN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1C8ACC-0069-453B-BFB2-1F301DA49783}" name="Tabela dinâmica1" cacheId="2408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7">
  <location ref="B3:C26" firstHeaderRow="1" firstDataRow="1" firstDataCol="1"/>
  <pivotFields count="3">
    <pivotField dataField="1" showAll="0"/>
    <pivotField showAll="0"/>
    <pivotField axis="axisRow" showAll="0">
      <items count="26">
        <item x="19"/>
        <item x="3"/>
        <item x="8"/>
        <item x="4"/>
        <item x="10"/>
        <item x="17"/>
        <item x="11"/>
        <item x="5"/>
        <item x="2"/>
        <item x="9"/>
        <item x="6"/>
        <item x="1"/>
        <item x="12"/>
        <item x="7"/>
        <item x="14"/>
        <item x="18"/>
        <item x="16"/>
        <item x="20"/>
        <item x="15"/>
        <item x="13"/>
        <item h="1" x="0"/>
        <item h="1" x="21"/>
        <item x="22"/>
        <item x="23"/>
        <item h="1" x="24"/>
        <item t="default"/>
      </items>
    </pivotField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2"/>
    </i>
    <i>
      <x v="23"/>
    </i>
    <i t="grand">
      <x/>
    </i>
  </rowItems>
  <colItems count="1">
    <i/>
  </colItems>
  <dataFields count="1">
    <dataField name="Contagem de CLIENTE" fld="0" subtotal="count" baseField="0" baseItem="0"/>
  </dataFields>
  <chartFormats count="4">
    <chartFormat chart="2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Vermelho Violeta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intia@gmail.com" TargetMode="External"/><Relationship Id="rId2" Type="http://schemas.openxmlformats.org/officeDocument/2006/relationships/hyperlink" Target="https://www.instagram.com/carolina.lucchetti/" TargetMode="External"/><Relationship Id="rId1" Type="http://schemas.openxmlformats.org/officeDocument/2006/relationships/hyperlink" Target="mailto:carol_lucchetti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carolina.lucchett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2DD3-E60C-4B24-B372-EAD6BD2F7B1B}">
  <dimension ref="A1:H115"/>
  <sheetViews>
    <sheetView workbookViewId="0">
      <selection activeCell="A5" sqref="A5"/>
    </sheetView>
  </sheetViews>
  <sheetFormatPr defaultColWidth="8.75" defaultRowHeight="13.9"/>
  <cols>
    <col min="1" max="1" width="23.25" style="5" customWidth="1"/>
    <col min="2" max="2" width="28.75" style="4" customWidth="1"/>
    <col min="3" max="3" width="15.75" style="5" bestFit="1" customWidth="1"/>
    <col min="4" max="4" width="28.875" style="3" customWidth="1"/>
    <col min="5" max="5" width="17.75" style="5" bestFit="1" customWidth="1"/>
    <col min="6" max="6" width="22.25" style="5" bestFit="1" customWidth="1"/>
    <col min="7" max="7" width="20" style="5" customWidth="1"/>
    <col min="8" max="8" width="28.75" style="5" customWidth="1"/>
    <col min="9" max="16384" width="8.75" style="3"/>
  </cols>
  <sheetData>
    <row r="1" spans="1:8" s="8" customFormat="1" ht="18.600000000000001" customHeight="1" thickBo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s="2" customFormat="1" ht="14.45" thickTop="1">
      <c r="B2" s="6"/>
    </row>
    <row r="3" spans="1:8" ht="21" customHeight="1">
      <c r="A3" s="5" t="s">
        <v>8</v>
      </c>
      <c r="B3" s="4" t="s">
        <v>9</v>
      </c>
      <c r="C3" s="5" t="s">
        <v>10</v>
      </c>
      <c r="D3" s="65" t="s">
        <v>11</v>
      </c>
      <c r="E3" s="5" t="s">
        <v>12</v>
      </c>
      <c r="F3" s="5" t="s">
        <v>13</v>
      </c>
      <c r="G3" s="65" t="s">
        <v>14</v>
      </c>
      <c r="H3" s="5" t="s">
        <v>15</v>
      </c>
    </row>
    <row r="4" spans="1:8" ht="18.75" customHeight="1">
      <c r="A4" s="5" t="s">
        <v>16</v>
      </c>
      <c r="B4" s="4" t="s">
        <v>17</v>
      </c>
      <c r="C4" s="5" t="s">
        <v>18</v>
      </c>
      <c r="D4" s="72" t="s">
        <v>19</v>
      </c>
      <c r="E4" s="5" t="s">
        <v>20</v>
      </c>
      <c r="F4" s="5" t="s">
        <v>21</v>
      </c>
      <c r="G4" s="73" t="s">
        <v>14</v>
      </c>
      <c r="H4" s="5" t="s">
        <v>22</v>
      </c>
    </row>
    <row r="5" spans="1:8" ht="21.6" customHeight="1">
      <c r="D5" s="7"/>
      <c r="G5" s="23"/>
    </row>
    <row r="6" spans="1:8" ht="19.149999999999999" customHeight="1">
      <c r="G6" s="23"/>
    </row>
    <row r="7" spans="1:8" ht="18" customHeight="1">
      <c r="G7" s="23"/>
    </row>
    <row r="8" spans="1:8" ht="16.5">
      <c r="G8" s="23"/>
    </row>
    <row r="9" spans="1:8" ht="16.5">
      <c r="G9" s="23"/>
    </row>
    <row r="10" spans="1:8" ht="16.5">
      <c r="G10" s="23"/>
    </row>
    <row r="11" spans="1:8" ht="16.5">
      <c r="G11" s="23"/>
      <c r="H11" s="4"/>
    </row>
    <row r="12" spans="1:8" ht="16.5">
      <c r="G12" s="23"/>
    </row>
    <row r="13" spans="1:8" ht="16.5">
      <c r="G13" s="23"/>
    </row>
    <row r="14" spans="1:8" ht="16.5">
      <c r="G14" s="23"/>
    </row>
    <row r="15" spans="1:8" ht="16.5">
      <c r="G15" s="23"/>
    </row>
    <row r="16" spans="1:8" ht="16.5">
      <c r="E16" s="16"/>
      <c r="G16" s="23"/>
    </row>
    <row r="17" spans="1:8" ht="16.5">
      <c r="G17" s="23"/>
    </row>
    <row r="18" spans="1:8" ht="16.5">
      <c r="D18" s="5"/>
      <c r="G18" s="23"/>
    </row>
    <row r="19" spans="1:8" s="5" customFormat="1" ht="16.5">
      <c r="A19" s="18"/>
      <c r="B19" s="4"/>
      <c r="C19" s="19"/>
      <c r="D19" s="19"/>
      <c r="G19" s="23"/>
    </row>
    <row r="20" spans="1:8" ht="16.5">
      <c r="A20" s="18"/>
      <c r="D20" s="19"/>
      <c r="G20" s="23"/>
    </row>
    <row r="21" spans="1:8" ht="16.5">
      <c r="D21" s="19"/>
      <c r="G21" s="23"/>
    </row>
    <row r="22" spans="1:8" ht="16.5">
      <c r="A22" s="20"/>
      <c r="D22" s="19"/>
      <c r="G22" s="23"/>
    </row>
    <row r="23" spans="1:8" ht="16.5">
      <c r="D23" s="19"/>
    </row>
    <row r="24" spans="1:8" ht="16.5">
      <c r="B24" s="21"/>
      <c r="G24" s="23"/>
    </row>
    <row r="25" spans="1:8" ht="16.5">
      <c r="G25" s="23"/>
    </row>
    <row r="26" spans="1:8" ht="16.5">
      <c r="G26" s="23"/>
    </row>
    <row r="27" spans="1:8" ht="16.5">
      <c r="G27" s="23"/>
      <c r="H27" s="4"/>
    </row>
    <row r="28" spans="1:8" ht="16.5">
      <c r="G28" s="23"/>
    </row>
    <row r="29" spans="1:8" ht="16.5">
      <c r="G29" s="23"/>
    </row>
    <row r="30" spans="1:8" ht="16.5">
      <c r="A30" s="4"/>
      <c r="G30" s="23"/>
    </row>
    <row r="31" spans="1:8" ht="16.5">
      <c r="G31" s="23"/>
    </row>
    <row r="32" spans="1:8" ht="16.5"/>
    <row r="33" spans="1:7" ht="16.5">
      <c r="G33" s="23"/>
    </row>
    <row r="34" spans="1:7" ht="16.5">
      <c r="G34" s="23"/>
    </row>
    <row r="35" spans="1:7" ht="16.5">
      <c r="D35" s="1"/>
      <c r="G35" s="23"/>
    </row>
    <row r="36" spans="1:7" ht="16.5">
      <c r="G36" s="23"/>
    </row>
    <row r="37" spans="1:7" ht="16.5">
      <c r="A37" s="4"/>
      <c r="B37" s="22"/>
      <c r="G37" s="23"/>
    </row>
    <row r="38" spans="1:7" ht="16.5">
      <c r="A38" s="4"/>
      <c r="G38" s="23"/>
    </row>
    <row r="39" spans="1:7" ht="16.5">
      <c r="G39" s="56"/>
    </row>
    <row r="40" spans="1:7" ht="16.5">
      <c r="D40" s="1"/>
      <c r="G40" s="23"/>
    </row>
    <row r="41" spans="1:7" ht="16.5">
      <c r="G41" s="23"/>
    </row>
    <row r="42" spans="1:7" ht="16.5">
      <c r="G42" s="23"/>
    </row>
    <row r="43" spans="1:7" ht="16.5">
      <c r="G43" s="23"/>
    </row>
    <row r="44" spans="1:7" ht="16.5">
      <c r="G44" s="23"/>
    </row>
    <row r="45" spans="1:7" ht="16.5">
      <c r="G45" s="23"/>
    </row>
    <row r="46" spans="1:7" ht="16.5">
      <c r="G46" s="23"/>
    </row>
    <row r="47" spans="1:7" ht="16.5">
      <c r="G47" s="23"/>
    </row>
    <row r="48" spans="1:7" ht="16.5">
      <c r="G48" s="23"/>
    </row>
    <row r="49" spans="4:7" ht="16.5">
      <c r="G49" s="23"/>
    </row>
    <row r="50" spans="4:7" ht="16.5">
      <c r="G50" s="23"/>
    </row>
    <row r="51" spans="4:7" ht="16.5">
      <c r="G51" s="23"/>
    </row>
    <row r="52" spans="4:7" ht="16.5">
      <c r="G52" s="23"/>
    </row>
    <row r="53" spans="4:7" ht="16.5">
      <c r="G53" s="23"/>
    </row>
    <row r="54" spans="4:7" ht="16.5">
      <c r="G54" s="23"/>
    </row>
    <row r="55" spans="4:7" ht="16.5">
      <c r="G55" s="23"/>
    </row>
    <row r="56" spans="4:7" ht="16.5">
      <c r="D56" s="37"/>
      <c r="G56" s="23"/>
    </row>
    <row r="57" spans="4:7" ht="16.5">
      <c r="G57" s="23"/>
    </row>
    <row r="58" spans="4:7" ht="16.5">
      <c r="G58" s="23"/>
    </row>
    <row r="59" spans="4:7" ht="16.5">
      <c r="G59" s="23"/>
    </row>
    <row r="60" spans="4:7" ht="16.5">
      <c r="D60" s="1"/>
      <c r="G60" s="23"/>
    </row>
    <row r="61" spans="4:7" ht="16.5">
      <c r="G61" s="23"/>
    </row>
    <row r="62" spans="4:7" ht="16.5">
      <c r="G62" s="23"/>
    </row>
    <row r="63" spans="4:7" ht="16.5">
      <c r="G63" s="23"/>
    </row>
    <row r="64" spans="4:7" ht="16.5">
      <c r="D64" s="5"/>
      <c r="G64" s="23"/>
    </row>
    <row r="65" spans="1:7" ht="16.5">
      <c r="G65" s="23"/>
    </row>
    <row r="66" spans="1:7" ht="16.5">
      <c r="G66" s="23"/>
    </row>
    <row r="67" spans="1:7" ht="16.5">
      <c r="G67" s="23"/>
    </row>
    <row r="68" spans="1:7" ht="16.5">
      <c r="G68" s="23"/>
    </row>
    <row r="69" spans="1:7" ht="16.5">
      <c r="G69" s="23"/>
    </row>
    <row r="70" spans="1:7">
      <c r="A70" s="20"/>
      <c r="B70" s="5"/>
      <c r="D70" s="5"/>
    </row>
    <row r="71" spans="1:7" ht="16.5">
      <c r="G71" s="23"/>
    </row>
    <row r="72" spans="1:7" ht="16.5">
      <c r="G72" s="23"/>
    </row>
    <row r="73" spans="1:7" ht="16.5">
      <c r="C73" s="4"/>
      <c r="D73" s="4"/>
      <c r="G73" s="23"/>
    </row>
    <row r="74" spans="1:7" ht="16.5">
      <c r="F74" s="4"/>
      <c r="G74" s="23"/>
    </row>
    <row r="75" spans="1:7" ht="16.5">
      <c r="G75" s="23"/>
    </row>
    <row r="76" spans="1:7" ht="16.5">
      <c r="G76" s="23"/>
    </row>
    <row r="77" spans="1:7" ht="16.5"/>
    <row r="78" spans="1:7" ht="16.5">
      <c r="G78" s="23"/>
    </row>
    <row r="79" spans="1:7" ht="16.5">
      <c r="G79" s="23"/>
    </row>
    <row r="80" spans="1:7" ht="16.5">
      <c r="G80" s="23"/>
    </row>
    <row r="81" spans="4:7" ht="16.5">
      <c r="G81" s="23"/>
    </row>
    <row r="82" spans="4:7" ht="16.5">
      <c r="G82" s="23"/>
    </row>
    <row r="83" spans="4:7" ht="16.5">
      <c r="G83" s="23"/>
    </row>
    <row r="84" spans="4:7" ht="16.5">
      <c r="G84" s="23"/>
    </row>
    <row r="85" spans="4:7" ht="16.5">
      <c r="D85" s="5"/>
      <c r="G85" s="23"/>
    </row>
    <row r="86" spans="4:7" ht="16.5">
      <c r="G86" s="23"/>
    </row>
    <row r="87" spans="4:7" ht="16.5">
      <c r="G87" s="23"/>
    </row>
    <row r="88" spans="4:7" ht="16.5">
      <c r="D88" s="5"/>
      <c r="G88" s="23"/>
    </row>
    <row r="89" spans="4:7" ht="16.5">
      <c r="G89" s="23"/>
    </row>
    <row r="90" spans="4:7" ht="16.5">
      <c r="G90" s="23"/>
    </row>
    <row r="91" spans="4:7" ht="16.5">
      <c r="G91" s="23"/>
    </row>
    <row r="92" spans="4:7" ht="16.5">
      <c r="G92" s="23"/>
    </row>
    <row r="93" spans="4:7" ht="16.5"/>
    <row r="94" spans="4:7" ht="16.5">
      <c r="G94" s="57"/>
    </row>
    <row r="95" spans="4:7" ht="16.5">
      <c r="G95" s="57"/>
    </row>
    <row r="96" spans="4:7" ht="16.5">
      <c r="G96" s="59"/>
    </row>
    <row r="97" spans="1:7" ht="16.5">
      <c r="G97" s="59"/>
    </row>
    <row r="98" spans="1:7" ht="16.5">
      <c r="G98" s="57"/>
    </row>
    <row r="99" spans="1:7" ht="16.5">
      <c r="G99" s="59"/>
    </row>
    <row r="100" spans="1:7" ht="16.5">
      <c r="G100" s="59"/>
    </row>
    <row r="101" spans="1:7" ht="16.5">
      <c r="G101" s="59"/>
    </row>
    <row r="102" spans="1:7" ht="16.5">
      <c r="G102" s="59"/>
    </row>
    <row r="103" spans="1:7" ht="16.5">
      <c r="G103" s="59"/>
    </row>
    <row r="104" spans="1:7" ht="16.5">
      <c r="G104" s="59"/>
    </row>
    <row r="105" spans="1:7" ht="16.5">
      <c r="D105" s="65"/>
    </row>
    <row r="106" spans="1:7" ht="16.5">
      <c r="D106" s="5"/>
      <c r="G106" s="65"/>
    </row>
    <row r="107" spans="1:7" ht="16.5">
      <c r="A107" s="1"/>
      <c r="D107" s="66"/>
      <c r="G107" s="59"/>
    </row>
    <row r="108" spans="1:7" ht="16.5"/>
    <row r="109" spans="1:7" ht="16.5">
      <c r="D109" s="5"/>
      <c r="G109" s="59"/>
    </row>
    <row r="110" spans="1:7" ht="16.5">
      <c r="D110" s="65"/>
      <c r="F110" s="4"/>
      <c r="G110" s="65"/>
    </row>
    <row r="111" spans="1:7" ht="16.5">
      <c r="G111" s="59"/>
    </row>
    <row r="112" spans="1:7" ht="16.5">
      <c r="G112" s="67"/>
    </row>
    <row r="113" spans="7:8" ht="16.5">
      <c r="G113" s="59"/>
      <c r="H113" s="4"/>
    </row>
    <row r="114" spans="7:8" ht="16.5">
      <c r="G114" s="59"/>
    </row>
    <row r="115" spans="7:8" ht="16.5">
      <c r="G115" s="59"/>
    </row>
  </sheetData>
  <hyperlinks>
    <hyperlink ref="D3" r:id="rId1" xr:uid="{4219A8A8-26D0-4C4F-A0CE-02BFF615EB81}"/>
    <hyperlink ref="G3" r:id="rId2" xr:uid="{08DB5C43-94FE-4458-B766-3FB251586FF9}"/>
    <hyperlink ref="D4" r:id="rId3" xr:uid="{121FD025-22E1-4AA2-BA70-6DFF4770879D}"/>
    <hyperlink ref="G4" r:id="rId4" xr:uid="{69CFDF3F-647F-4D25-B637-3774F57F79B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98C6-ADFB-4510-97AD-9FE4E8F334B4}">
  <dimension ref="A1:I236"/>
  <sheetViews>
    <sheetView tabSelected="1" topLeftCell="C186" zoomScaleNormal="100" workbookViewId="0">
      <selection activeCell="I197" sqref="I197:J200"/>
    </sheetView>
  </sheetViews>
  <sheetFormatPr defaultRowHeight="13.9"/>
  <cols>
    <col min="1" max="1" width="21.75" style="13" customWidth="1"/>
    <col min="2" max="2" width="16.625" style="13" customWidth="1"/>
    <col min="3" max="3" width="26.75" style="1" customWidth="1"/>
    <col min="4" max="4" width="13.75" style="11" customWidth="1"/>
    <col min="5" max="5" width="44.75" style="1" customWidth="1"/>
    <col min="6" max="6" width="13.25" style="1" customWidth="1"/>
    <col min="7" max="7" width="17.875" style="1" bestFit="1" customWidth="1"/>
    <col min="8" max="8" width="24.625" style="22" bestFit="1" customWidth="1"/>
    <col min="9" max="9" width="18.625" customWidth="1"/>
  </cols>
  <sheetData>
    <row r="1" spans="1:8" s="8" customFormat="1" ht="15.75">
      <c r="A1" s="12" t="s">
        <v>23</v>
      </c>
      <c r="B1" s="12" t="s">
        <v>24</v>
      </c>
      <c r="C1" s="8" t="s">
        <v>25</v>
      </c>
      <c r="D1" s="10" t="s">
        <v>26</v>
      </c>
      <c r="E1" s="8" t="s">
        <v>27</v>
      </c>
      <c r="F1" s="8" t="s">
        <v>28</v>
      </c>
      <c r="G1" s="8" t="s">
        <v>29</v>
      </c>
      <c r="H1" s="9"/>
    </row>
    <row r="2" spans="1:8" ht="16.5"/>
    <row r="3" spans="1:8" ht="16.5">
      <c r="A3" s="13">
        <v>44215</v>
      </c>
      <c r="B3" s="48">
        <v>44197</v>
      </c>
      <c r="C3" s="1" t="s">
        <v>30</v>
      </c>
      <c r="D3" s="11">
        <v>110</v>
      </c>
      <c r="E3" s="1" t="s">
        <v>9</v>
      </c>
      <c r="F3" s="1">
        <v>6</v>
      </c>
      <c r="G3" s="1" t="s">
        <v>31</v>
      </c>
    </row>
    <row r="4" spans="1:8" ht="16.5">
      <c r="A4" s="13">
        <v>44229</v>
      </c>
      <c r="B4" s="48">
        <v>44197</v>
      </c>
      <c r="C4" s="5" t="s">
        <v>32</v>
      </c>
      <c r="D4" s="11">
        <v>98.5</v>
      </c>
      <c r="E4" s="1" t="s">
        <v>9</v>
      </c>
      <c r="F4" s="1">
        <v>8</v>
      </c>
      <c r="G4" s="1" t="s">
        <v>31</v>
      </c>
    </row>
    <row r="5" spans="1:8" ht="16.5">
      <c r="A5" s="13">
        <v>44230</v>
      </c>
      <c r="B5" s="48">
        <v>44197</v>
      </c>
      <c r="C5" s="1" t="s">
        <v>30</v>
      </c>
      <c r="D5" s="11">
        <v>110</v>
      </c>
      <c r="E5" s="1" t="s">
        <v>9</v>
      </c>
      <c r="F5" s="1">
        <v>6</v>
      </c>
      <c r="G5" s="1" t="s">
        <v>31</v>
      </c>
    </row>
    <row r="6" spans="1:8" ht="16.5">
      <c r="A6" s="13">
        <v>44236</v>
      </c>
      <c r="B6" s="48">
        <v>44197</v>
      </c>
      <c r="C6" s="1" t="s">
        <v>33</v>
      </c>
      <c r="D6" s="11">
        <v>150</v>
      </c>
      <c r="E6" s="1" t="s">
        <v>34</v>
      </c>
      <c r="G6" s="1" t="s">
        <v>31</v>
      </c>
    </row>
    <row r="7" spans="1:8" s="31" customFormat="1" ht="14.25">
      <c r="A7" s="28" t="s">
        <v>35</v>
      </c>
      <c r="B7" s="28"/>
      <c r="C7" s="29">
        <v>4</v>
      </c>
      <c r="D7" s="30">
        <f>SUM(D3:D6)</f>
        <v>468.5</v>
      </c>
      <c r="E7" s="29"/>
      <c r="F7" s="29"/>
      <c r="G7" s="29"/>
      <c r="H7" s="62"/>
    </row>
    <row r="8" spans="1:8" s="27" customFormat="1" ht="16.5">
      <c r="A8" s="24"/>
      <c r="B8" s="24"/>
      <c r="C8" s="25"/>
      <c r="D8" s="26"/>
      <c r="E8" s="25"/>
      <c r="F8" s="25"/>
      <c r="G8" s="25"/>
      <c r="H8" s="63"/>
    </row>
    <row r="9" spans="1:8" ht="16.5">
      <c r="A9" s="13">
        <v>44258</v>
      </c>
      <c r="B9" s="48">
        <v>44256</v>
      </c>
      <c r="C9" s="1" t="s">
        <v>36</v>
      </c>
      <c r="D9" s="11">
        <v>197</v>
      </c>
      <c r="E9" s="1" t="s">
        <v>9</v>
      </c>
      <c r="G9" s="1" t="s">
        <v>37</v>
      </c>
    </row>
    <row r="10" spans="1:8" ht="16.5">
      <c r="A10" s="13">
        <v>44260</v>
      </c>
      <c r="B10" s="48">
        <v>44256</v>
      </c>
      <c r="C10" s="5" t="s">
        <v>38</v>
      </c>
      <c r="D10" s="11">
        <v>98.5</v>
      </c>
      <c r="E10" s="1" t="s">
        <v>9</v>
      </c>
      <c r="G10" s="1" t="s">
        <v>31</v>
      </c>
    </row>
    <row r="11" spans="1:8" ht="16.5">
      <c r="A11" s="13">
        <v>44261</v>
      </c>
      <c r="B11" s="48">
        <v>44256</v>
      </c>
      <c r="C11" s="1" t="s">
        <v>39</v>
      </c>
      <c r="D11" s="11">
        <v>50</v>
      </c>
      <c r="E11" s="1" t="s">
        <v>34</v>
      </c>
      <c r="G11" s="1" t="s">
        <v>31</v>
      </c>
    </row>
    <row r="12" spans="1:8" ht="16.5">
      <c r="A12" s="13">
        <v>44262</v>
      </c>
      <c r="B12" s="48">
        <v>44256</v>
      </c>
      <c r="C12" s="5" t="s">
        <v>32</v>
      </c>
      <c r="D12" s="11">
        <v>98.5</v>
      </c>
      <c r="E12" s="1" t="s">
        <v>9</v>
      </c>
      <c r="F12" s="1">
        <v>8</v>
      </c>
      <c r="G12" s="1" t="s">
        <v>31</v>
      </c>
    </row>
    <row r="13" spans="1:8" ht="16.5">
      <c r="A13" s="13">
        <v>44271</v>
      </c>
      <c r="B13" s="48">
        <v>44256</v>
      </c>
      <c r="C13" s="1" t="s">
        <v>40</v>
      </c>
      <c r="D13" s="11">
        <v>197</v>
      </c>
      <c r="E13" s="1" t="s">
        <v>9</v>
      </c>
      <c r="G13" s="1" t="s">
        <v>31</v>
      </c>
    </row>
    <row r="14" spans="1:8" ht="16.5">
      <c r="A14" s="13">
        <v>44275</v>
      </c>
      <c r="B14" s="48">
        <v>44256</v>
      </c>
      <c r="C14" s="1" t="s">
        <v>41</v>
      </c>
      <c r="D14" s="11">
        <v>97</v>
      </c>
      <c r="E14" s="1" t="s">
        <v>42</v>
      </c>
      <c r="G14" s="1" t="s">
        <v>31</v>
      </c>
    </row>
    <row r="15" spans="1:8" ht="16.5">
      <c r="A15" s="13">
        <v>44280</v>
      </c>
      <c r="B15" s="48">
        <v>44256</v>
      </c>
      <c r="C15" s="1" t="s">
        <v>33</v>
      </c>
      <c r="D15" s="11">
        <v>200</v>
      </c>
      <c r="E15" s="1" t="s">
        <v>43</v>
      </c>
      <c r="G15" s="1" t="s">
        <v>31</v>
      </c>
    </row>
    <row r="16" spans="1:8" ht="16.5">
      <c r="A16" s="13">
        <v>44280</v>
      </c>
      <c r="B16" s="48">
        <v>44256</v>
      </c>
      <c r="C16" s="1" t="s">
        <v>33</v>
      </c>
      <c r="D16" s="11">
        <v>97</v>
      </c>
      <c r="E16" s="1" t="s">
        <v>43</v>
      </c>
      <c r="G16" s="1" t="s">
        <v>31</v>
      </c>
    </row>
    <row r="17" spans="1:8" ht="16.5">
      <c r="A17" s="13">
        <v>44281</v>
      </c>
      <c r="B17" s="48">
        <v>44256</v>
      </c>
      <c r="C17" s="1" t="s">
        <v>44</v>
      </c>
      <c r="D17" s="11">
        <v>100</v>
      </c>
      <c r="E17" s="1" t="s">
        <v>34</v>
      </c>
      <c r="G17" s="1" t="s">
        <v>31</v>
      </c>
    </row>
    <row r="18" spans="1:8" ht="16.5">
      <c r="A18" s="13">
        <v>44284</v>
      </c>
      <c r="B18" s="48">
        <v>44256</v>
      </c>
      <c r="C18" s="1" t="s">
        <v>45</v>
      </c>
      <c r="D18" s="11">
        <v>50</v>
      </c>
      <c r="E18" s="1" t="s">
        <v>46</v>
      </c>
      <c r="G18" s="1" t="s">
        <v>37</v>
      </c>
    </row>
    <row r="19" spans="1:8" ht="16.5">
      <c r="A19" s="13">
        <v>44286</v>
      </c>
      <c r="B19" s="48">
        <v>44256</v>
      </c>
      <c r="C19" s="1" t="s">
        <v>47</v>
      </c>
      <c r="D19" s="11">
        <v>197</v>
      </c>
      <c r="E19" s="1" t="s">
        <v>9</v>
      </c>
      <c r="G19" s="1" t="s">
        <v>31</v>
      </c>
    </row>
    <row r="20" spans="1:8" s="31" customFormat="1" ht="14.25">
      <c r="A20" s="28" t="s">
        <v>35</v>
      </c>
      <c r="B20" s="28"/>
      <c r="C20" s="29">
        <v>11</v>
      </c>
      <c r="D20" s="30">
        <f>SUM(D9:D19)</f>
        <v>1382</v>
      </c>
      <c r="E20" s="29"/>
      <c r="F20" s="29"/>
      <c r="G20" s="29"/>
      <c r="H20" s="62"/>
    </row>
    <row r="21" spans="1:8" s="27" customFormat="1" ht="16.5">
      <c r="A21" s="24"/>
      <c r="B21" s="24"/>
      <c r="C21" s="25"/>
      <c r="D21" s="26"/>
      <c r="E21" s="25"/>
      <c r="F21" s="25"/>
      <c r="G21" s="25"/>
      <c r="H21" s="63"/>
    </row>
    <row r="22" spans="1:8" ht="16.5">
      <c r="A22" s="13">
        <v>44295</v>
      </c>
      <c r="B22" s="48">
        <v>44287</v>
      </c>
      <c r="C22" s="1" t="s">
        <v>48</v>
      </c>
      <c r="D22" s="11">
        <v>97</v>
      </c>
      <c r="E22" s="4" t="s">
        <v>42</v>
      </c>
      <c r="G22" s="1" t="s">
        <v>31</v>
      </c>
    </row>
    <row r="23" spans="1:8" ht="16.5">
      <c r="A23" s="13">
        <v>44298</v>
      </c>
      <c r="B23" s="48">
        <v>44287</v>
      </c>
      <c r="C23" s="1" t="s">
        <v>39</v>
      </c>
      <c r="D23" s="11">
        <v>40</v>
      </c>
      <c r="E23" s="1" t="s">
        <v>49</v>
      </c>
      <c r="G23" s="1" t="s">
        <v>31</v>
      </c>
    </row>
    <row r="24" spans="1:8" ht="16.5">
      <c r="A24" s="13">
        <v>44303</v>
      </c>
      <c r="B24" s="48">
        <v>44287</v>
      </c>
      <c r="C24" s="1" t="s">
        <v>50</v>
      </c>
      <c r="D24" s="11">
        <v>97</v>
      </c>
      <c r="E24" s="4" t="s">
        <v>42</v>
      </c>
      <c r="F24" s="4"/>
      <c r="G24" s="1" t="s">
        <v>31</v>
      </c>
    </row>
    <row r="25" spans="1:8" ht="16.5">
      <c r="A25" s="13">
        <v>44308</v>
      </c>
      <c r="B25" s="48">
        <v>44287</v>
      </c>
      <c r="C25" s="1" t="s">
        <v>51</v>
      </c>
      <c r="D25" s="11">
        <v>197</v>
      </c>
      <c r="E25" s="1" t="s">
        <v>9</v>
      </c>
      <c r="G25" s="1" t="s">
        <v>31</v>
      </c>
      <c r="H25" s="22" t="s">
        <v>52</v>
      </c>
    </row>
    <row r="26" spans="1:8" s="3" customFormat="1" ht="33">
      <c r="A26" s="39">
        <v>44308</v>
      </c>
      <c r="B26" s="60">
        <v>44287</v>
      </c>
      <c r="C26" s="5" t="s">
        <v>53</v>
      </c>
      <c r="D26" s="40">
        <v>305</v>
      </c>
      <c r="E26" s="5" t="s">
        <v>9</v>
      </c>
      <c r="F26" s="5">
        <v>15</v>
      </c>
      <c r="G26" s="5" t="s">
        <v>31</v>
      </c>
      <c r="H26" s="4" t="s">
        <v>54</v>
      </c>
    </row>
    <row r="27" spans="1:8" ht="16.5">
      <c r="A27" s="13">
        <v>44308</v>
      </c>
      <c r="B27" s="48">
        <v>44287</v>
      </c>
      <c r="C27" s="1" t="s">
        <v>33</v>
      </c>
      <c r="D27" s="11">
        <v>15</v>
      </c>
      <c r="E27" s="1" t="s">
        <v>55</v>
      </c>
      <c r="G27" s="1" t="s">
        <v>31</v>
      </c>
    </row>
    <row r="28" spans="1:8" ht="16.5">
      <c r="A28" s="13">
        <v>44312</v>
      </c>
      <c r="B28" s="48">
        <v>44287</v>
      </c>
      <c r="C28" s="1" t="s">
        <v>56</v>
      </c>
      <c r="D28" s="11">
        <v>47</v>
      </c>
      <c r="E28" s="1" t="s">
        <v>57</v>
      </c>
      <c r="G28" s="1" t="s">
        <v>31</v>
      </c>
    </row>
    <row r="29" spans="1:8" s="31" customFormat="1" ht="14.25">
      <c r="A29" s="28" t="s">
        <v>35</v>
      </c>
      <c r="B29" s="28"/>
      <c r="C29" s="29">
        <v>7</v>
      </c>
      <c r="D29" s="30">
        <f>SUM(D22:D28)</f>
        <v>798</v>
      </c>
      <c r="E29" s="29"/>
      <c r="F29" s="29"/>
      <c r="G29" s="29"/>
      <c r="H29" s="62"/>
    </row>
    <row r="30" spans="1:8" s="27" customFormat="1" ht="16.5">
      <c r="A30" s="24"/>
      <c r="B30" s="24"/>
      <c r="C30" s="25"/>
      <c r="D30" s="26"/>
      <c r="E30" s="25"/>
      <c r="F30" s="25"/>
      <c r="G30" s="25"/>
      <c r="H30" s="63"/>
    </row>
    <row r="31" spans="1:8" ht="16.5">
      <c r="A31" s="13">
        <v>44317</v>
      </c>
      <c r="B31" s="48">
        <v>44317</v>
      </c>
      <c r="C31" s="1" t="s">
        <v>58</v>
      </c>
      <c r="D31" s="11">
        <v>217</v>
      </c>
      <c r="E31" s="1" t="s">
        <v>9</v>
      </c>
      <c r="G31" s="1" t="s">
        <v>31</v>
      </c>
    </row>
    <row r="32" spans="1:8" ht="16.5">
      <c r="A32" s="13">
        <v>44320</v>
      </c>
      <c r="B32" s="48">
        <v>44317</v>
      </c>
      <c r="C32" s="5" t="s">
        <v>59</v>
      </c>
      <c r="D32" s="11">
        <v>47</v>
      </c>
      <c r="E32" s="1" t="s">
        <v>57</v>
      </c>
      <c r="G32" s="1" t="s">
        <v>31</v>
      </c>
    </row>
    <row r="33" spans="1:7" ht="16.5">
      <c r="A33" s="13">
        <v>44326</v>
      </c>
      <c r="B33" s="48">
        <v>44317</v>
      </c>
      <c r="C33" s="1" t="s">
        <v>60</v>
      </c>
      <c r="D33" s="11">
        <v>217</v>
      </c>
      <c r="E33" s="1" t="s">
        <v>9</v>
      </c>
      <c r="G33" s="1" t="s">
        <v>31</v>
      </c>
    </row>
    <row r="34" spans="1:7" ht="16.5">
      <c r="A34" s="13">
        <v>44327</v>
      </c>
      <c r="B34" s="48">
        <v>44317</v>
      </c>
      <c r="C34" s="1" t="s">
        <v>61</v>
      </c>
      <c r="D34" s="11">
        <v>497</v>
      </c>
      <c r="E34" s="1" t="s">
        <v>62</v>
      </c>
      <c r="G34" s="1" t="s">
        <v>31</v>
      </c>
    </row>
    <row r="35" spans="1:7" ht="16.5">
      <c r="A35" s="13">
        <v>44329</v>
      </c>
      <c r="B35" s="48">
        <v>44317</v>
      </c>
      <c r="C35" s="1" t="s">
        <v>63</v>
      </c>
      <c r="D35" s="11">
        <v>434</v>
      </c>
      <c r="E35" s="1" t="s">
        <v>9</v>
      </c>
      <c r="F35" s="1">
        <v>30</v>
      </c>
      <c r="G35" s="1" t="s">
        <v>31</v>
      </c>
    </row>
    <row r="36" spans="1:7" ht="16.5">
      <c r="A36" s="13">
        <v>44331</v>
      </c>
      <c r="B36" s="48">
        <v>44317</v>
      </c>
      <c r="C36" s="1" t="s">
        <v>64</v>
      </c>
      <c r="D36" s="11">
        <v>217</v>
      </c>
      <c r="E36" s="1" t="s">
        <v>9</v>
      </c>
      <c r="G36" s="1" t="s">
        <v>31</v>
      </c>
    </row>
    <row r="37" spans="1:7" ht="16.5">
      <c r="A37" s="13">
        <v>44334</v>
      </c>
      <c r="B37" s="48">
        <v>44317</v>
      </c>
      <c r="C37" s="1" t="s">
        <v>65</v>
      </c>
      <c r="D37" s="11">
        <v>500</v>
      </c>
      <c r="E37" s="1" t="s">
        <v>66</v>
      </c>
      <c r="G37" s="1" t="s">
        <v>31</v>
      </c>
    </row>
    <row r="38" spans="1:7" ht="16.5">
      <c r="A38" s="13">
        <v>44335</v>
      </c>
      <c r="B38" s="48">
        <v>44317</v>
      </c>
      <c r="C38" s="1" t="s">
        <v>67</v>
      </c>
      <c r="D38" s="11">
        <v>217</v>
      </c>
      <c r="E38" s="1" t="s">
        <v>9</v>
      </c>
      <c r="G38" s="1" t="s">
        <v>31</v>
      </c>
    </row>
    <row r="39" spans="1:7" ht="16.5">
      <c r="A39" s="13">
        <v>44336</v>
      </c>
      <c r="B39" s="48">
        <v>44317</v>
      </c>
      <c r="C39" s="1" t="s">
        <v>68</v>
      </c>
      <c r="D39" s="11">
        <v>247</v>
      </c>
      <c r="E39" s="1" t="s">
        <v>9</v>
      </c>
      <c r="G39" s="1" t="s">
        <v>31</v>
      </c>
    </row>
    <row r="40" spans="1:7" ht="16.5">
      <c r="A40" s="13">
        <v>44336</v>
      </c>
      <c r="B40" s="48">
        <v>44317</v>
      </c>
      <c r="C40" s="1" t="s">
        <v>69</v>
      </c>
      <c r="D40" s="11">
        <v>247</v>
      </c>
      <c r="E40" s="1" t="s">
        <v>9</v>
      </c>
      <c r="G40" s="1" t="s">
        <v>31</v>
      </c>
    </row>
    <row r="41" spans="1:7" ht="16.5">
      <c r="A41" s="13">
        <v>44337</v>
      </c>
      <c r="B41" s="48">
        <v>44317</v>
      </c>
      <c r="C41" s="1" t="s">
        <v>70</v>
      </c>
      <c r="D41" s="11">
        <v>247</v>
      </c>
      <c r="E41" s="1" t="s">
        <v>9</v>
      </c>
      <c r="G41" s="1" t="s">
        <v>31</v>
      </c>
    </row>
    <row r="42" spans="1:7" ht="16.5">
      <c r="A42" s="13">
        <v>44337</v>
      </c>
      <c r="B42" s="48">
        <v>44317</v>
      </c>
      <c r="C42" s="1" t="s">
        <v>71</v>
      </c>
      <c r="D42" s="11">
        <v>247</v>
      </c>
      <c r="E42" s="1" t="s">
        <v>9</v>
      </c>
      <c r="G42" s="1" t="s">
        <v>31</v>
      </c>
    </row>
    <row r="43" spans="1:7" ht="16.5">
      <c r="A43" s="13">
        <v>44337</v>
      </c>
      <c r="B43" s="48">
        <v>44317</v>
      </c>
      <c r="C43" s="5" t="s">
        <v>72</v>
      </c>
      <c r="D43" s="11">
        <v>247</v>
      </c>
      <c r="E43" s="1" t="s">
        <v>9</v>
      </c>
      <c r="G43" s="1" t="s">
        <v>31</v>
      </c>
    </row>
    <row r="44" spans="1:7" ht="16.5">
      <c r="A44" s="13">
        <v>44339</v>
      </c>
      <c r="B44" s="48">
        <v>44317</v>
      </c>
      <c r="C44" s="5" t="s">
        <v>73</v>
      </c>
      <c r="D44" s="11">
        <v>97</v>
      </c>
      <c r="E44" s="1" t="s">
        <v>74</v>
      </c>
      <c r="G44" s="1" t="s">
        <v>31</v>
      </c>
    </row>
    <row r="45" spans="1:7" ht="16.5">
      <c r="A45" s="13">
        <v>44340</v>
      </c>
      <c r="B45" s="48">
        <v>44317</v>
      </c>
      <c r="C45" s="1" t="s">
        <v>53</v>
      </c>
      <c r="D45" s="11">
        <v>305</v>
      </c>
      <c r="E45" s="1" t="s">
        <v>9</v>
      </c>
      <c r="F45" s="1">
        <v>15</v>
      </c>
      <c r="G45" s="1" t="s">
        <v>31</v>
      </c>
    </row>
    <row r="46" spans="1:7" ht="16.5">
      <c r="A46" s="13">
        <v>44340</v>
      </c>
      <c r="B46" s="48">
        <v>44317</v>
      </c>
      <c r="C46" s="1" t="s">
        <v>75</v>
      </c>
      <c r="D46" s="11">
        <v>247</v>
      </c>
      <c r="E46" s="1" t="s">
        <v>9</v>
      </c>
      <c r="G46" s="1" t="s">
        <v>31</v>
      </c>
    </row>
    <row r="47" spans="1:7" ht="16.5">
      <c r="A47" s="13">
        <v>44340</v>
      </c>
      <c r="B47" s="48">
        <v>44317</v>
      </c>
      <c r="C47" s="1" t="s">
        <v>76</v>
      </c>
      <c r="D47" s="11">
        <v>463</v>
      </c>
      <c r="E47" s="1" t="s">
        <v>9</v>
      </c>
      <c r="F47" s="1">
        <v>30</v>
      </c>
      <c r="G47" s="1" t="s">
        <v>31</v>
      </c>
    </row>
    <row r="48" spans="1:7" ht="16.5">
      <c r="A48" s="13">
        <v>44341</v>
      </c>
      <c r="B48" s="48">
        <v>44317</v>
      </c>
      <c r="C48" s="4" t="s">
        <v>77</v>
      </c>
      <c r="D48" s="11">
        <v>247</v>
      </c>
      <c r="E48" s="1" t="s">
        <v>9</v>
      </c>
      <c r="G48" s="1" t="s">
        <v>31</v>
      </c>
    </row>
    <row r="49" spans="1:8" ht="16.5">
      <c r="A49" s="13">
        <v>44342</v>
      </c>
      <c r="B49" s="48">
        <v>44317</v>
      </c>
      <c r="C49" s="1" t="s">
        <v>78</v>
      </c>
      <c r="D49" s="11">
        <v>247</v>
      </c>
      <c r="E49" s="1" t="s">
        <v>9</v>
      </c>
      <c r="G49" s="1" t="s">
        <v>31</v>
      </c>
    </row>
    <row r="50" spans="1:8" ht="16.5">
      <c r="A50" s="13">
        <v>44343</v>
      </c>
      <c r="B50" s="48">
        <v>44317</v>
      </c>
      <c r="C50" s="5" t="s">
        <v>65</v>
      </c>
      <c r="D50" s="11">
        <v>100</v>
      </c>
      <c r="E50" s="1" t="s">
        <v>79</v>
      </c>
      <c r="F50" s="1">
        <v>2</v>
      </c>
      <c r="G50" s="1" t="s">
        <v>31</v>
      </c>
    </row>
    <row r="51" spans="1:8" ht="16.5">
      <c r="A51" s="13">
        <v>44343</v>
      </c>
      <c r="B51" s="48">
        <v>44317</v>
      </c>
      <c r="C51" s="1" t="s">
        <v>80</v>
      </c>
      <c r="D51" s="11">
        <v>247</v>
      </c>
      <c r="E51" s="1" t="s">
        <v>9</v>
      </c>
      <c r="G51" s="1" t="s">
        <v>31</v>
      </c>
    </row>
    <row r="52" spans="1:8" s="31" customFormat="1" ht="14.25">
      <c r="A52" s="28" t="s">
        <v>35</v>
      </c>
      <c r="B52" s="28"/>
      <c r="C52" s="29">
        <v>20</v>
      </c>
      <c r="D52" s="30">
        <f>SUM(D31:D51)</f>
        <v>5534</v>
      </c>
      <c r="E52" s="29"/>
      <c r="F52" s="29"/>
      <c r="G52" s="29"/>
      <c r="H52" s="62"/>
    </row>
    <row r="53" spans="1:8" s="27" customFormat="1" ht="16.5">
      <c r="A53" s="24"/>
      <c r="B53" s="24"/>
      <c r="C53" s="25"/>
      <c r="D53" s="26"/>
      <c r="E53" s="25"/>
      <c r="F53" s="25"/>
      <c r="G53" s="25"/>
      <c r="H53" s="63"/>
    </row>
    <row r="54" spans="1:8" ht="16.5">
      <c r="A54" s="13">
        <v>44348</v>
      </c>
      <c r="B54" s="48">
        <v>44348</v>
      </c>
      <c r="C54" s="5" t="s">
        <v>81</v>
      </c>
      <c r="D54" s="11">
        <v>247</v>
      </c>
      <c r="E54" s="1" t="s">
        <v>9</v>
      </c>
      <c r="G54" s="1" t="s">
        <v>31</v>
      </c>
    </row>
    <row r="55" spans="1:8" ht="16.5">
      <c r="A55" s="13">
        <v>44354</v>
      </c>
      <c r="B55" s="48">
        <v>44348</v>
      </c>
      <c r="C55" s="1" t="s">
        <v>78</v>
      </c>
      <c r="D55" s="11">
        <v>247</v>
      </c>
      <c r="E55" s="1" t="s">
        <v>9</v>
      </c>
      <c r="G55" s="1" t="s">
        <v>31</v>
      </c>
    </row>
    <row r="56" spans="1:8" ht="16.5">
      <c r="A56" s="13">
        <v>44354</v>
      </c>
      <c r="B56" s="48">
        <v>44348</v>
      </c>
      <c r="C56" s="1" t="s">
        <v>53</v>
      </c>
      <c r="D56" s="11">
        <v>270</v>
      </c>
      <c r="E56" s="1" t="s">
        <v>9</v>
      </c>
      <c r="G56" s="1" t="s">
        <v>31</v>
      </c>
    </row>
    <row r="57" spans="1:8" ht="16.5">
      <c r="A57" s="13">
        <v>44355</v>
      </c>
      <c r="B57" s="48">
        <v>44348</v>
      </c>
      <c r="C57" s="1" t="s">
        <v>82</v>
      </c>
      <c r="D57" s="11">
        <v>247</v>
      </c>
      <c r="E57" s="1" t="s">
        <v>9</v>
      </c>
      <c r="G57" s="1" t="s">
        <v>31</v>
      </c>
    </row>
    <row r="58" spans="1:8" ht="16.5">
      <c r="A58" s="13">
        <v>44356</v>
      </c>
      <c r="B58" s="48">
        <v>44348</v>
      </c>
      <c r="C58" s="1" t="s">
        <v>83</v>
      </c>
      <c r="D58" s="11">
        <v>50</v>
      </c>
      <c r="E58" s="1" t="s">
        <v>79</v>
      </c>
      <c r="F58" s="1">
        <v>1</v>
      </c>
      <c r="G58" s="1" t="s">
        <v>31</v>
      </c>
    </row>
    <row r="59" spans="1:8" ht="16.5">
      <c r="A59" s="13">
        <v>44364</v>
      </c>
      <c r="B59" s="48">
        <v>44348</v>
      </c>
      <c r="C59" s="1" t="s">
        <v>84</v>
      </c>
      <c r="D59" s="11">
        <v>247</v>
      </c>
      <c r="E59" s="1" t="s">
        <v>9</v>
      </c>
      <c r="G59" s="1" t="s">
        <v>31</v>
      </c>
    </row>
    <row r="60" spans="1:8" ht="16.5">
      <c r="A60" s="13">
        <v>44366</v>
      </c>
      <c r="B60" s="48">
        <v>44348</v>
      </c>
      <c r="C60" s="1" t="s">
        <v>85</v>
      </c>
      <c r="D60" s="11">
        <v>247</v>
      </c>
      <c r="E60" s="1" t="s">
        <v>9</v>
      </c>
      <c r="G60" s="1" t="s">
        <v>86</v>
      </c>
    </row>
    <row r="61" spans="1:8" ht="16.5">
      <c r="A61" s="13">
        <v>44366</v>
      </c>
      <c r="B61" s="48">
        <v>44348</v>
      </c>
      <c r="C61" s="1" t="s">
        <v>87</v>
      </c>
      <c r="D61" s="11">
        <v>14.9</v>
      </c>
      <c r="E61" s="1" t="s">
        <v>55</v>
      </c>
      <c r="G61" s="1" t="s">
        <v>88</v>
      </c>
    </row>
    <row r="62" spans="1:8" ht="16.5">
      <c r="A62" s="13">
        <v>44368</v>
      </c>
      <c r="B62" s="48">
        <v>44348</v>
      </c>
      <c r="C62" s="1" t="s">
        <v>73</v>
      </c>
      <c r="D62" s="11">
        <v>97</v>
      </c>
      <c r="E62" s="1" t="s">
        <v>57</v>
      </c>
      <c r="G62" s="1" t="s">
        <v>31</v>
      </c>
    </row>
    <row r="63" spans="1:8" ht="16.5">
      <c r="A63" s="13">
        <v>44370</v>
      </c>
      <c r="B63" s="48">
        <v>44348</v>
      </c>
      <c r="C63" s="1" t="s">
        <v>89</v>
      </c>
      <c r="D63" s="11">
        <v>217</v>
      </c>
      <c r="E63" s="1" t="s">
        <v>9</v>
      </c>
      <c r="F63" s="1">
        <v>14</v>
      </c>
      <c r="G63" s="1" t="s">
        <v>31</v>
      </c>
    </row>
    <row r="64" spans="1:8" ht="16.5">
      <c r="A64" s="13">
        <v>44371</v>
      </c>
      <c r="B64" s="48">
        <v>44348</v>
      </c>
      <c r="C64" s="1" t="s">
        <v>63</v>
      </c>
      <c r="D64" s="11">
        <v>434</v>
      </c>
      <c r="E64" s="1" t="s">
        <v>9</v>
      </c>
      <c r="F64" s="1">
        <v>30</v>
      </c>
      <c r="G64" s="1" t="s">
        <v>31</v>
      </c>
    </row>
    <row r="65" spans="1:8" ht="16.5">
      <c r="A65" s="13">
        <v>44372</v>
      </c>
      <c r="B65" s="48">
        <v>44348</v>
      </c>
      <c r="C65" s="1" t="s">
        <v>90</v>
      </c>
      <c r="D65" s="11">
        <v>50</v>
      </c>
      <c r="E65" s="1" t="s">
        <v>79</v>
      </c>
      <c r="F65" s="1">
        <v>1</v>
      </c>
      <c r="G65" s="1" t="s">
        <v>31</v>
      </c>
    </row>
    <row r="66" spans="1:8" ht="16.5">
      <c r="A66" s="13">
        <v>44372</v>
      </c>
      <c r="B66" s="48">
        <v>44348</v>
      </c>
      <c r="C66" s="1" t="s">
        <v>90</v>
      </c>
      <c r="D66" s="11">
        <v>247</v>
      </c>
      <c r="E66" s="1" t="s">
        <v>9</v>
      </c>
      <c r="G66" s="1" t="s">
        <v>31</v>
      </c>
    </row>
    <row r="67" spans="1:8" s="31" customFormat="1" ht="14.25">
      <c r="A67" s="28" t="s">
        <v>35</v>
      </c>
      <c r="B67" s="28"/>
      <c r="C67" s="29">
        <v>12</v>
      </c>
      <c r="D67" s="30">
        <v>2614.9</v>
      </c>
      <c r="E67" s="29"/>
      <c r="F67" s="29"/>
      <c r="G67" s="29"/>
      <c r="H67" s="62"/>
    </row>
    <row r="68" spans="1:8" s="27" customFormat="1" ht="16.5">
      <c r="A68" s="24"/>
      <c r="B68" s="24"/>
      <c r="C68" s="25"/>
      <c r="D68" s="26"/>
      <c r="E68" s="25"/>
      <c r="F68" s="25"/>
      <c r="G68" s="25"/>
      <c r="H68" s="63"/>
    </row>
    <row r="69" spans="1:8" ht="16.5">
      <c r="A69" s="13">
        <v>44385</v>
      </c>
      <c r="B69" s="48">
        <v>44378</v>
      </c>
      <c r="C69" s="1" t="s">
        <v>91</v>
      </c>
      <c r="D69" s="11">
        <v>247</v>
      </c>
      <c r="E69" s="1" t="s">
        <v>9</v>
      </c>
      <c r="G69" s="1" t="s">
        <v>31</v>
      </c>
    </row>
    <row r="70" spans="1:8" ht="16.5">
      <c r="A70" s="13">
        <v>44386</v>
      </c>
      <c r="B70" s="48">
        <v>44378</v>
      </c>
      <c r="C70" s="1" t="s">
        <v>78</v>
      </c>
      <c r="D70" s="11">
        <v>247</v>
      </c>
      <c r="E70" s="1" t="s">
        <v>9</v>
      </c>
      <c r="G70" s="1" t="s">
        <v>31</v>
      </c>
    </row>
    <row r="71" spans="1:8" ht="16.5">
      <c r="A71" s="13">
        <v>44389</v>
      </c>
      <c r="B71" s="48">
        <v>44378</v>
      </c>
      <c r="C71" s="1" t="s">
        <v>92</v>
      </c>
      <c r="D71" s="11">
        <v>247</v>
      </c>
      <c r="E71" s="1" t="s">
        <v>9</v>
      </c>
      <c r="G71" s="1" t="s">
        <v>31</v>
      </c>
    </row>
    <row r="72" spans="1:8" ht="33">
      <c r="A72" s="13">
        <v>44390</v>
      </c>
      <c r="B72" s="48">
        <v>44378</v>
      </c>
      <c r="C72" s="1" t="s">
        <v>53</v>
      </c>
      <c r="D72" s="11">
        <v>270</v>
      </c>
      <c r="E72" s="1" t="s">
        <v>9</v>
      </c>
      <c r="G72" s="1" t="s">
        <v>31</v>
      </c>
      <c r="H72" s="22" t="s">
        <v>93</v>
      </c>
    </row>
    <row r="73" spans="1:8" ht="16.5">
      <c r="A73" s="13">
        <v>44391</v>
      </c>
      <c r="B73" s="48">
        <v>44378</v>
      </c>
      <c r="C73" s="1" t="s">
        <v>81</v>
      </c>
      <c r="D73" s="11">
        <v>247</v>
      </c>
      <c r="E73" s="1" t="s">
        <v>9</v>
      </c>
      <c r="G73" s="1" t="s">
        <v>31</v>
      </c>
    </row>
    <row r="74" spans="1:8" ht="16.5">
      <c r="A74" s="13">
        <v>44393</v>
      </c>
      <c r="B74" s="48">
        <v>44378</v>
      </c>
      <c r="C74" s="1" t="s">
        <v>94</v>
      </c>
      <c r="D74" s="11">
        <v>1200</v>
      </c>
      <c r="E74" s="1" t="s">
        <v>9</v>
      </c>
      <c r="F74" s="1">
        <v>60</v>
      </c>
      <c r="G74" s="1" t="s">
        <v>31</v>
      </c>
    </row>
    <row r="75" spans="1:8" ht="16.5">
      <c r="A75" s="13">
        <v>44396</v>
      </c>
      <c r="B75" s="48">
        <v>44378</v>
      </c>
      <c r="C75" s="1" t="s">
        <v>95</v>
      </c>
      <c r="D75" s="11">
        <v>247</v>
      </c>
      <c r="E75" s="1" t="s">
        <v>9</v>
      </c>
      <c r="G75" s="1" t="s">
        <v>31</v>
      </c>
    </row>
    <row r="76" spans="1:8" ht="16.5">
      <c r="A76" s="13">
        <v>44397</v>
      </c>
      <c r="B76" s="48">
        <v>44378</v>
      </c>
      <c r="C76" s="1" t="s">
        <v>96</v>
      </c>
      <c r="D76" s="11">
        <v>247</v>
      </c>
      <c r="E76" s="1" t="s">
        <v>9</v>
      </c>
      <c r="G76" s="1" t="s">
        <v>31</v>
      </c>
    </row>
    <row r="77" spans="1:8" ht="33">
      <c r="A77" s="13">
        <v>44397</v>
      </c>
      <c r="B77" s="48">
        <v>44378</v>
      </c>
      <c r="C77" s="1" t="s">
        <v>97</v>
      </c>
      <c r="D77" s="11">
        <v>463</v>
      </c>
      <c r="E77" s="1" t="s">
        <v>9</v>
      </c>
      <c r="G77" s="1" t="s">
        <v>31</v>
      </c>
      <c r="H77" s="22" t="s">
        <v>98</v>
      </c>
    </row>
    <row r="78" spans="1:8" ht="33">
      <c r="A78" s="13">
        <v>44398</v>
      </c>
      <c r="B78" s="48">
        <v>44378</v>
      </c>
      <c r="C78" s="1" t="s">
        <v>99</v>
      </c>
      <c r="D78" s="11">
        <v>247</v>
      </c>
      <c r="E78" s="1" t="s">
        <v>9</v>
      </c>
      <c r="G78" s="1" t="s">
        <v>31</v>
      </c>
      <c r="H78" s="22" t="s">
        <v>100</v>
      </c>
    </row>
    <row r="79" spans="1:8" ht="16.5">
      <c r="A79" s="13">
        <v>44399</v>
      </c>
      <c r="B79" s="48">
        <v>44378</v>
      </c>
      <c r="C79" s="1" t="s">
        <v>101</v>
      </c>
      <c r="D79" s="11">
        <v>247</v>
      </c>
      <c r="E79" s="1" t="s">
        <v>9</v>
      </c>
      <c r="G79" s="1" t="s">
        <v>31</v>
      </c>
    </row>
    <row r="80" spans="1:8" ht="16.5">
      <c r="A80" s="13">
        <v>44404</v>
      </c>
      <c r="B80" s="48">
        <v>44378</v>
      </c>
      <c r="C80" s="1" t="s">
        <v>102</v>
      </c>
      <c r="D80" s="11">
        <v>247</v>
      </c>
      <c r="E80" s="1" t="s">
        <v>9</v>
      </c>
      <c r="G80" s="1" t="s">
        <v>31</v>
      </c>
    </row>
    <row r="81" spans="1:8" ht="16.5">
      <c r="A81" s="13">
        <v>44405</v>
      </c>
      <c r="B81" s="48">
        <v>44378</v>
      </c>
      <c r="C81" s="1" t="s">
        <v>103</v>
      </c>
      <c r="D81" s="11">
        <v>186</v>
      </c>
      <c r="E81" s="1" t="s">
        <v>9</v>
      </c>
      <c r="F81" s="1">
        <v>12</v>
      </c>
      <c r="G81" s="1" t="s">
        <v>31</v>
      </c>
    </row>
    <row r="82" spans="1:8" ht="16.5">
      <c r="A82" s="13">
        <v>44406</v>
      </c>
      <c r="B82" s="48">
        <v>44378</v>
      </c>
      <c r="C82" s="1" t="s">
        <v>67</v>
      </c>
      <c r="D82" s="11">
        <v>464</v>
      </c>
      <c r="E82" s="1" t="s">
        <v>9</v>
      </c>
      <c r="F82" s="1">
        <v>30</v>
      </c>
      <c r="G82" s="1" t="s">
        <v>31</v>
      </c>
    </row>
    <row r="83" spans="1:8" s="31" customFormat="1" ht="14.25">
      <c r="A83" s="28" t="s">
        <v>35</v>
      </c>
      <c r="B83" s="28"/>
      <c r="C83" s="29">
        <v>14</v>
      </c>
      <c r="D83" s="30">
        <v>4806</v>
      </c>
      <c r="E83" s="29"/>
      <c r="F83" s="29"/>
      <c r="G83" s="29"/>
      <c r="H83" s="62"/>
    </row>
    <row r="84" spans="1:8" ht="16.5">
      <c r="A84" s="13">
        <v>44413</v>
      </c>
      <c r="B84" s="48">
        <v>44409</v>
      </c>
      <c r="C84" s="1" t="s">
        <v>96</v>
      </c>
      <c r="D84" s="11">
        <v>247</v>
      </c>
      <c r="E84" s="1" t="s">
        <v>9</v>
      </c>
      <c r="G84" s="1" t="s">
        <v>31</v>
      </c>
    </row>
    <row r="85" spans="1:8" ht="16.5">
      <c r="A85" s="13">
        <v>44416</v>
      </c>
      <c r="B85" s="48">
        <v>44409</v>
      </c>
      <c r="C85" s="1" t="s">
        <v>63</v>
      </c>
      <c r="D85" s="11">
        <v>434</v>
      </c>
      <c r="E85" s="1" t="s">
        <v>9</v>
      </c>
      <c r="G85" s="1" t="s">
        <v>31</v>
      </c>
    </row>
    <row r="86" spans="1:8" ht="16.5">
      <c r="A86" s="13">
        <v>44419</v>
      </c>
      <c r="B86" s="48">
        <v>44409</v>
      </c>
      <c r="C86" s="1" t="s">
        <v>104</v>
      </c>
      <c r="D86" s="11">
        <v>37.26</v>
      </c>
      <c r="E86" s="1" t="s">
        <v>55</v>
      </c>
      <c r="G86" s="1" t="s">
        <v>105</v>
      </c>
    </row>
    <row r="87" spans="1:8" s="5" customFormat="1" ht="16.5">
      <c r="A87" s="39">
        <v>44419</v>
      </c>
      <c r="B87" s="60">
        <v>44409</v>
      </c>
      <c r="C87" s="5" t="s">
        <v>37</v>
      </c>
      <c r="D87" s="71">
        <v>296</v>
      </c>
      <c r="E87" s="5" t="s">
        <v>106</v>
      </c>
      <c r="G87" s="5" t="s">
        <v>105</v>
      </c>
      <c r="H87" s="4" t="s">
        <v>107</v>
      </c>
    </row>
    <row r="88" spans="1:8" ht="16.5">
      <c r="A88" s="13">
        <v>44419</v>
      </c>
      <c r="B88" s="48">
        <v>44409</v>
      </c>
      <c r="C88" s="1" t="s">
        <v>108</v>
      </c>
      <c r="D88" s="11">
        <v>234.74</v>
      </c>
      <c r="E88" s="1" t="s">
        <v>9</v>
      </c>
      <c r="G88" s="1" t="s">
        <v>86</v>
      </c>
    </row>
    <row r="89" spans="1:8" ht="16.5">
      <c r="A89" s="13">
        <v>44421</v>
      </c>
      <c r="B89" s="48">
        <v>44409</v>
      </c>
      <c r="C89" s="1" t="s">
        <v>94</v>
      </c>
      <c r="D89" s="11">
        <v>1200</v>
      </c>
      <c r="E89" s="1" t="s">
        <v>9</v>
      </c>
      <c r="F89" s="1">
        <v>60</v>
      </c>
      <c r="G89" s="1" t="s">
        <v>31</v>
      </c>
    </row>
    <row r="90" spans="1:8" ht="16.5">
      <c r="A90" s="13">
        <v>44421</v>
      </c>
      <c r="B90" s="48">
        <v>44409</v>
      </c>
      <c r="C90" s="1" t="s">
        <v>109</v>
      </c>
      <c r="D90" s="11">
        <v>247</v>
      </c>
      <c r="E90" s="1" t="s">
        <v>9</v>
      </c>
      <c r="G90" s="1" t="s">
        <v>31</v>
      </c>
    </row>
    <row r="91" spans="1:8" ht="16.5">
      <c r="A91" s="13">
        <v>44424</v>
      </c>
      <c r="B91" s="48">
        <v>44409</v>
      </c>
      <c r="C91" s="1" t="s">
        <v>110</v>
      </c>
      <c r="D91" s="11">
        <v>297</v>
      </c>
      <c r="E91" s="1" t="s">
        <v>9</v>
      </c>
      <c r="G91" s="1" t="s">
        <v>31</v>
      </c>
    </row>
    <row r="92" spans="1:8" ht="16.5">
      <c r="A92" s="13">
        <v>44424</v>
      </c>
      <c r="B92" s="48">
        <v>44409</v>
      </c>
      <c r="C92" s="1" t="s">
        <v>111</v>
      </c>
      <c r="D92" s="11">
        <v>297</v>
      </c>
      <c r="E92" s="1" t="s">
        <v>9</v>
      </c>
      <c r="G92" s="1" t="s">
        <v>31</v>
      </c>
    </row>
    <row r="93" spans="1:8" ht="33">
      <c r="A93" s="13">
        <v>44424</v>
      </c>
      <c r="B93" s="48">
        <v>44409</v>
      </c>
      <c r="C93" s="1" t="s">
        <v>53</v>
      </c>
      <c r="D93" s="11">
        <v>557</v>
      </c>
      <c r="E93" s="1" t="s">
        <v>9</v>
      </c>
      <c r="F93" s="1">
        <v>30</v>
      </c>
      <c r="G93" s="1" t="s">
        <v>31</v>
      </c>
      <c r="H93" s="22" t="s">
        <v>93</v>
      </c>
    </row>
    <row r="94" spans="1:8" ht="16.5">
      <c r="A94" s="13">
        <v>44425</v>
      </c>
      <c r="B94" s="48">
        <v>44409</v>
      </c>
      <c r="C94" s="1" t="s">
        <v>112</v>
      </c>
      <c r="D94" s="11">
        <v>471.8</v>
      </c>
      <c r="E94" s="1" t="s">
        <v>43</v>
      </c>
      <c r="G94" s="1" t="s">
        <v>113</v>
      </c>
    </row>
    <row r="95" spans="1:8" ht="16.5">
      <c r="A95" s="13">
        <v>44425</v>
      </c>
      <c r="B95" s="48">
        <v>44409</v>
      </c>
      <c r="C95" s="1" t="s">
        <v>78</v>
      </c>
      <c r="D95" s="11">
        <v>297</v>
      </c>
      <c r="E95" s="1" t="s">
        <v>9</v>
      </c>
      <c r="G95" s="1" t="s">
        <v>31</v>
      </c>
    </row>
    <row r="96" spans="1:8" ht="16.5">
      <c r="A96" s="13">
        <v>44425</v>
      </c>
      <c r="B96" s="48">
        <v>44409</v>
      </c>
      <c r="C96" s="1" t="s">
        <v>114</v>
      </c>
      <c r="D96" s="11">
        <v>93</v>
      </c>
      <c r="E96" s="1" t="s">
        <v>9</v>
      </c>
      <c r="F96" s="1">
        <v>4</v>
      </c>
      <c r="G96" s="1" t="s">
        <v>31</v>
      </c>
    </row>
    <row r="97" spans="1:8" ht="16.5">
      <c r="A97" s="13">
        <v>44426</v>
      </c>
      <c r="B97" s="48">
        <v>44409</v>
      </c>
      <c r="C97" s="1" t="s">
        <v>115</v>
      </c>
      <c r="D97" s="11">
        <v>297</v>
      </c>
      <c r="E97" s="1" t="s">
        <v>9</v>
      </c>
      <c r="G97" s="1" t="s">
        <v>31</v>
      </c>
    </row>
    <row r="98" spans="1:8" ht="16.5">
      <c r="A98" s="13">
        <v>44428</v>
      </c>
      <c r="B98" s="48">
        <v>44409</v>
      </c>
      <c r="C98" s="5" t="s">
        <v>116</v>
      </c>
      <c r="D98" s="11">
        <v>371</v>
      </c>
      <c r="E98" s="1" t="s">
        <v>9</v>
      </c>
      <c r="F98" s="1">
        <v>20</v>
      </c>
      <c r="G98" s="1" t="s">
        <v>113</v>
      </c>
    </row>
    <row r="99" spans="1:8" ht="16.5">
      <c r="A99" s="13">
        <v>44428</v>
      </c>
      <c r="B99" s="48">
        <v>44409</v>
      </c>
      <c r="C99" s="1" t="s">
        <v>97</v>
      </c>
      <c r="D99" s="11">
        <v>372</v>
      </c>
      <c r="E99" s="1" t="s">
        <v>9</v>
      </c>
      <c r="F99" s="1">
        <v>20</v>
      </c>
      <c r="G99" s="1" t="s">
        <v>31</v>
      </c>
    </row>
    <row r="100" spans="1:8" ht="16.5">
      <c r="A100" s="13">
        <v>44430</v>
      </c>
      <c r="B100" s="48">
        <v>44409</v>
      </c>
      <c r="C100" s="1" t="s">
        <v>92</v>
      </c>
      <c r="D100" s="11">
        <v>247</v>
      </c>
      <c r="E100" s="1" t="s">
        <v>9</v>
      </c>
      <c r="G100" s="1" t="s">
        <v>31</v>
      </c>
    </row>
    <row r="101" spans="1:8" ht="16.5">
      <c r="A101" s="13">
        <v>44432</v>
      </c>
      <c r="B101" s="48">
        <v>44409</v>
      </c>
      <c r="C101" s="1" t="s">
        <v>117</v>
      </c>
      <c r="D101" s="11">
        <v>281.77999999999997</v>
      </c>
      <c r="E101" s="1" t="s">
        <v>9</v>
      </c>
      <c r="G101" s="1" t="s">
        <v>113</v>
      </c>
    </row>
    <row r="102" spans="1:8" ht="16.5">
      <c r="A102" s="13">
        <v>44432</v>
      </c>
      <c r="B102" s="48">
        <v>44409</v>
      </c>
      <c r="C102" s="1" t="s">
        <v>118</v>
      </c>
      <c r="D102" s="11">
        <v>297</v>
      </c>
      <c r="E102" s="1" t="s">
        <v>9</v>
      </c>
      <c r="G102" s="1" t="s">
        <v>31</v>
      </c>
    </row>
    <row r="103" spans="1:8" ht="33">
      <c r="A103" s="13">
        <v>44432</v>
      </c>
      <c r="B103" s="48">
        <v>44409</v>
      </c>
      <c r="C103" s="1" t="s">
        <v>119</v>
      </c>
      <c r="D103" s="11">
        <v>80</v>
      </c>
      <c r="E103" s="1" t="s">
        <v>120</v>
      </c>
      <c r="F103" s="1">
        <v>2</v>
      </c>
      <c r="G103" s="1" t="s">
        <v>31</v>
      </c>
      <c r="H103" s="64" t="s">
        <v>121</v>
      </c>
    </row>
    <row r="104" spans="1:8" ht="16.5">
      <c r="A104" s="13">
        <v>44433</v>
      </c>
      <c r="B104" s="48">
        <v>44409</v>
      </c>
      <c r="C104" s="1" t="s">
        <v>122</v>
      </c>
      <c r="D104" s="11">
        <v>93</v>
      </c>
      <c r="E104" s="1" t="s">
        <v>9</v>
      </c>
      <c r="F104" s="1">
        <v>4</v>
      </c>
      <c r="G104" s="1" t="s">
        <v>31</v>
      </c>
      <c r="H104" s="64"/>
    </row>
    <row r="105" spans="1:8" ht="16.5">
      <c r="A105" s="13">
        <v>44435</v>
      </c>
      <c r="B105" s="48">
        <v>44409</v>
      </c>
      <c r="C105" s="1" t="s">
        <v>123</v>
      </c>
      <c r="D105" s="11">
        <v>497</v>
      </c>
      <c r="E105" s="1" t="s">
        <v>43</v>
      </c>
      <c r="G105" s="1" t="s">
        <v>31</v>
      </c>
    </row>
    <row r="106" spans="1:8" ht="16.5">
      <c r="A106" s="13">
        <v>44435</v>
      </c>
      <c r="B106" s="48">
        <v>44409</v>
      </c>
      <c r="C106" s="1" t="s">
        <v>124</v>
      </c>
      <c r="D106" s="11">
        <v>297</v>
      </c>
      <c r="E106" s="1" t="s">
        <v>9</v>
      </c>
      <c r="G106" s="1" t="s">
        <v>31</v>
      </c>
    </row>
    <row r="107" spans="1:8" ht="16.5">
      <c r="A107" s="13">
        <v>44435</v>
      </c>
      <c r="B107" s="48">
        <v>44409</v>
      </c>
      <c r="C107" s="1" t="s">
        <v>125</v>
      </c>
      <c r="D107" s="11">
        <v>297</v>
      </c>
      <c r="E107" s="1" t="s">
        <v>9</v>
      </c>
      <c r="G107" s="1" t="s">
        <v>31</v>
      </c>
    </row>
    <row r="108" spans="1:8" ht="16.5">
      <c r="A108" s="13">
        <v>44436</v>
      </c>
      <c r="B108" s="48">
        <v>44409</v>
      </c>
      <c r="C108" s="1" t="s">
        <v>95</v>
      </c>
      <c r="D108" s="11">
        <v>297</v>
      </c>
      <c r="E108" s="1" t="s">
        <v>9</v>
      </c>
      <c r="G108" s="1" t="s">
        <v>31</v>
      </c>
    </row>
    <row r="109" spans="1:8" ht="16.5">
      <c r="A109" s="13">
        <v>44437</v>
      </c>
      <c r="B109" s="48">
        <v>44409</v>
      </c>
      <c r="C109" s="1" t="s">
        <v>126</v>
      </c>
      <c r="D109" s="11">
        <v>297</v>
      </c>
      <c r="E109" s="1" t="s">
        <v>9</v>
      </c>
      <c r="G109" s="1" t="s">
        <v>31</v>
      </c>
    </row>
    <row r="110" spans="1:8" ht="16.5">
      <c r="A110" s="13">
        <v>44438</v>
      </c>
      <c r="B110" s="48">
        <v>44409</v>
      </c>
      <c r="C110" s="1" t="s">
        <v>127</v>
      </c>
      <c r="D110" s="11">
        <v>50</v>
      </c>
      <c r="E110" s="1" t="s">
        <v>128</v>
      </c>
      <c r="G110" s="1" t="s">
        <v>31</v>
      </c>
    </row>
    <row r="111" spans="1:8" ht="16.5">
      <c r="A111" s="13">
        <v>44438</v>
      </c>
      <c r="B111" s="48">
        <v>44409</v>
      </c>
      <c r="C111" s="1" t="s">
        <v>129</v>
      </c>
      <c r="D111" s="11">
        <v>281.77999999999997</v>
      </c>
      <c r="E111" s="1" t="s">
        <v>9</v>
      </c>
      <c r="G111" s="1" t="s">
        <v>113</v>
      </c>
    </row>
    <row r="112" spans="1:8" ht="33">
      <c r="A112" s="13">
        <v>44438</v>
      </c>
      <c r="B112" s="48">
        <v>44409</v>
      </c>
      <c r="C112" s="1" t="s">
        <v>112</v>
      </c>
      <c r="D112" s="11">
        <v>297</v>
      </c>
      <c r="E112" s="1" t="s">
        <v>9</v>
      </c>
      <c r="G112" s="1" t="s">
        <v>31</v>
      </c>
      <c r="H112" s="22" t="s">
        <v>130</v>
      </c>
    </row>
    <row r="113" spans="1:8" s="31" customFormat="1" ht="14.25">
      <c r="A113" s="28" t="s">
        <v>35</v>
      </c>
      <c r="B113" s="28"/>
      <c r="C113" s="29">
        <v>28</v>
      </c>
      <c r="D113" s="30">
        <f>SUM(D84:D112)</f>
        <v>9061.36</v>
      </c>
      <c r="E113" s="29"/>
      <c r="F113" s="29"/>
      <c r="G113" s="29"/>
      <c r="H113" s="62"/>
    </row>
    <row r="114" spans="1:8" ht="16.5">
      <c r="A114" s="13">
        <v>44441</v>
      </c>
      <c r="B114" s="48">
        <v>44440</v>
      </c>
      <c r="C114" s="1" t="s">
        <v>78</v>
      </c>
      <c r="D114" s="11">
        <v>247</v>
      </c>
      <c r="E114" s="1" t="s">
        <v>9</v>
      </c>
      <c r="G114" s="1" t="s">
        <v>31</v>
      </c>
    </row>
    <row r="115" spans="1:8" ht="16.5">
      <c r="A115" s="13">
        <v>44441</v>
      </c>
      <c r="B115" s="48">
        <v>44440</v>
      </c>
      <c r="C115" s="1" t="s">
        <v>131</v>
      </c>
      <c r="D115" s="11">
        <v>247</v>
      </c>
      <c r="E115" s="1" t="s">
        <v>9</v>
      </c>
      <c r="G115" s="1" t="s">
        <v>31</v>
      </c>
    </row>
    <row r="116" spans="1:8" ht="33">
      <c r="A116" s="13">
        <v>44441</v>
      </c>
      <c r="B116" s="48">
        <v>44440</v>
      </c>
      <c r="C116" s="1" t="s">
        <v>99</v>
      </c>
      <c r="D116" s="11">
        <v>297</v>
      </c>
      <c r="E116" s="1" t="s">
        <v>9</v>
      </c>
      <c r="G116" s="1" t="s">
        <v>31</v>
      </c>
      <c r="H116" s="22" t="s">
        <v>132</v>
      </c>
    </row>
    <row r="117" spans="1:8" ht="16.5">
      <c r="A117" s="13">
        <v>44441</v>
      </c>
      <c r="B117" s="48">
        <v>44440</v>
      </c>
      <c r="C117" s="1" t="s">
        <v>133</v>
      </c>
      <c r="D117" s="11">
        <v>297</v>
      </c>
      <c r="E117" s="1" t="s">
        <v>9</v>
      </c>
      <c r="G117" s="1" t="s">
        <v>31</v>
      </c>
    </row>
    <row r="118" spans="1:8" ht="16.5">
      <c r="A118" s="13">
        <v>44445</v>
      </c>
      <c r="B118" s="48">
        <v>44440</v>
      </c>
      <c r="C118" s="1" t="s">
        <v>67</v>
      </c>
      <c r="D118" s="11">
        <v>464</v>
      </c>
      <c r="E118" s="1" t="s">
        <v>9</v>
      </c>
      <c r="G118" s="1" t="s">
        <v>31</v>
      </c>
    </row>
    <row r="119" spans="1:8" ht="16.5">
      <c r="A119" s="13">
        <v>44445</v>
      </c>
      <c r="B119" s="48">
        <v>44440</v>
      </c>
      <c r="C119" s="1" t="s">
        <v>122</v>
      </c>
      <c r="D119" s="11">
        <v>297</v>
      </c>
      <c r="E119" s="1" t="s">
        <v>9</v>
      </c>
      <c r="G119" s="1" t="s">
        <v>31</v>
      </c>
    </row>
    <row r="120" spans="1:8" ht="16.5">
      <c r="A120" s="13">
        <v>44446</v>
      </c>
      <c r="B120" s="48">
        <v>44440</v>
      </c>
      <c r="C120" s="1" t="s">
        <v>63</v>
      </c>
      <c r="D120" s="11">
        <v>434</v>
      </c>
      <c r="E120" s="1" t="s">
        <v>9</v>
      </c>
      <c r="F120" s="1">
        <v>30</v>
      </c>
      <c r="G120" s="1" t="s">
        <v>31</v>
      </c>
    </row>
    <row r="121" spans="1:8" ht="16.5">
      <c r="A121" s="13">
        <v>44447</v>
      </c>
      <c r="B121" s="48">
        <v>44440</v>
      </c>
      <c r="C121" s="1" t="s">
        <v>134</v>
      </c>
      <c r="D121" s="11">
        <v>170.62</v>
      </c>
      <c r="E121" s="1" t="s">
        <v>135</v>
      </c>
      <c r="G121" s="1" t="s">
        <v>113</v>
      </c>
    </row>
    <row r="122" spans="1:8" ht="16.5">
      <c r="A122" s="13">
        <v>44448</v>
      </c>
      <c r="B122" s="48">
        <v>44440</v>
      </c>
      <c r="C122" s="1" t="s">
        <v>112</v>
      </c>
      <c r="D122" s="11">
        <v>297</v>
      </c>
      <c r="E122" s="1" t="s">
        <v>9</v>
      </c>
      <c r="G122" s="1" t="s">
        <v>31</v>
      </c>
    </row>
    <row r="123" spans="1:8" ht="16.5">
      <c r="A123" s="13">
        <v>44449</v>
      </c>
      <c r="B123" s="48">
        <v>44440</v>
      </c>
      <c r="C123" s="1" t="s">
        <v>136</v>
      </c>
      <c r="D123" s="11">
        <v>297</v>
      </c>
      <c r="E123" s="1" t="s">
        <v>9</v>
      </c>
      <c r="G123" s="1" t="s">
        <v>31</v>
      </c>
    </row>
    <row r="124" spans="1:8" ht="16.5">
      <c r="A124" s="13">
        <v>44453</v>
      </c>
      <c r="B124" s="48">
        <v>44440</v>
      </c>
      <c r="C124" s="1" t="s">
        <v>119</v>
      </c>
      <c r="D124" s="11">
        <v>80</v>
      </c>
      <c r="E124" s="1" t="s">
        <v>120</v>
      </c>
      <c r="F124" s="1">
        <v>2</v>
      </c>
      <c r="G124" s="1" t="s">
        <v>31</v>
      </c>
    </row>
    <row r="125" spans="1:8" ht="16.5">
      <c r="A125" s="13">
        <v>44453</v>
      </c>
      <c r="B125" s="48">
        <v>44440</v>
      </c>
      <c r="C125" s="1" t="s">
        <v>96</v>
      </c>
      <c r="D125" s="11">
        <v>297</v>
      </c>
      <c r="E125" s="1" t="s">
        <v>9</v>
      </c>
      <c r="G125" s="1" t="s">
        <v>31</v>
      </c>
    </row>
    <row r="126" spans="1:8" ht="16.5">
      <c r="A126" s="13">
        <v>44453</v>
      </c>
      <c r="B126" s="48">
        <v>44440</v>
      </c>
      <c r="C126" s="1" t="s">
        <v>137</v>
      </c>
      <c r="D126" s="11">
        <v>497</v>
      </c>
      <c r="E126" s="1" t="s">
        <v>43</v>
      </c>
      <c r="G126" s="1" t="s">
        <v>31</v>
      </c>
    </row>
    <row r="127" spans="1:8" ht="16.5">
      <c r="A127" s="13">
        <v>44454</v>
      </c>
      <c r="B127" s="48">
        <v>44440</v>
      </c>
      <c r="C127" s="1" t="s">
        <v>94</v>
      </c>
      <c r="D127" s="11">
        <v>3940</v>
      </c>
      <c r="E127" s="1" t="s">
        <v>138</v>
      </c>
      <c r="G127" s="1" t="s">
        <v>31</v>
      </c>
    </row>
    <row r="128" spans="1:8" ht="16.5">
      <c r="A128" s="13">
        <v>44454</v>
      </c>
      <c r="B128" s="48">
        <v>44440</v>
      </c>
      <c r="C128" s="1" t="s">
        <v>53</v>
      </c>
      <c r="D128" s="11">
        <v>557</v>
      </c>
      <c r="E128" s="1" t="s">
        <v>9</v>
      </c>
      <c r="F128" s="1">
        <v>30</v>
      </c>
      <c r="G128" s="1" t="s">
        <v>31</v>
      </c>
    </row>
    <row r="129" spans="1:8" ht="16.5">
      <c r="A129" s="13">
        <v>44454</v>
      </c>
      <c r="B129" s="48">
        <v>44440</v>
      </c>
      <c r="C129" s="1" t="s">
        <v>68</v>
      </c>
      <c r="D129" s="11">
        <v>297</v>
      </c>
      <c r="E129" s="1" t="s">
        <v>9</v>
      </c>
      <c r="G129" s="1" t="s">
        <v>31</v>
      </c>
    </row>
    <row r="130" spans="1:8" ht="16.5">
      <c r="A130" s="13">
        <v>44455</v>
      </c>
      <c r="B130" s="48">
        <v>44440</v>
      </c>
      <c r="C130" s="1" t="s">
        <v>139</v>
      </c>
      <c r="D130" s="11">
        <v>297</v>
      </c>
      <c r="E130" s="1" t="s">
        <v>9</v>
      </c>
      <c r="G130" s="1" t="s">
        <v>31</v>
      </c>
    </row>
    <row r="131" spans="1:8" ht="16.5">
      <c r="A131" s="13">
        <v>44455</v>
      </c>
      <c r="B131" s="48">
        <v>44440</v>
      </c>
      <c r="C131" s="1" t="s">
        <v>140</v>
      </c>
      <c r="D131" s="11">
        <v>557</v>
      </c>
      <c r="E131" s="1" t="s">
        <v>9</v>
      </c>
      <c r="F131" s="1">
        <v>30</v>
      </c>
      <c r="G131" s="1" t="s">
        <v>31</v>
      </c>
    </row>
    <row r="132" spans="1:8" ht="16.5">
      <c r="A132" s="13">
        <v>44459</v>
      </c>
      <c r="B132" s="48">
        <v>44440</v>
      </c>
      <c r="C132" s="1" t="s">
        <v>117</v>
      </c>
      <c r="D132" s="11">
        <v>20</v>
      </c>
      <c r="E132" s="1" t="s">
        <v>141</v>
      </c>
      <c r="G132" s="1" t="s">
        <v>31</v>
      </c>
      <c r="H132" s="22" t="s">
        <v>142</v>
      </c>
    </row>
    <row r="133" spans="1:8" ht="16.5">
      <c r="A133" s="13">
        <v>44460</v>
      </c>
      <c r="B133" s="48">
        <v>44440</v>
      </c>
      <c r="C133" s="1" t="s">
        <v>101</v>
      </c>
      <c r="D133" s="11">
        <v>297</v>
      </c>
      <c r="E133" s="1" t="s">
        <v>9</v>
      </c>
      <c r="G133" s="1" t="s">
        <v>31</v>
      </c>
    </row>
    <row r="134" spans="1:8" ht="16.5">
      <c r="A134" s="13">
        <v>44460</v>
      </c>
      <c r="B134" s="48">
        <v>44440</v>
      </c>
      <c r="C134" s="1" t="s">
        <v>143</v>
      </c>
      <c r="D134" s="11">
        <v>281.77999999999997</v>
      </c>
      <c r="E134" s="1" t="s">
        <v>9</v>
      </c>
      <c r="G134" s="1" t="s">
        <v>113</v>
      </c>
    </row>
    <row r="135" spans="1:8" ht="16.5">
      <c r="A135" s="13">
        <v>44460</v>
      </c>
      <c r="B135" s="48">
        <v>44440</v>
      </c>
      <c r="C135" s="1" t="s">
        <v>144</v>
      </c>
      <c r="D135" s="11">
        <v>471.8</v>
      </c>
      <c r="E135" s="1" t="s">
        <v>43</v>
      </c>
      <c r="G135" s="1" t="s">
        <v>113</v>
      </c>
    </row>
    <row r="136" spans="1:8" ht="16.5">
      <c r="A136" s="13">
        <v>44466</v>
      </c>
      <c r="B136" s="48">
        <v>44440</v>
      </c>
      <c r="C136" s="1" t="s">
        <v>145</v>
      </c>
      <c r="D136" s="38">
        <v>305</v>
      </c>
      <c r="E136" s="1" t="s">
        <v>9</v>
      </c>
      <c r="G136" s="1" t="s">
        <v>146</v>
      </c>
    </row>
    <row r="137" spans="1:8" ht="16.5">
      <c r="A137" s="13">
        <v>44466</v>
      </c>
      <c r="B137" s="48">
        <v>44440</v>
      </c>
      <c r="C137" s="1" t="s">
        <v>67</v>
      </c>
      <c r="D137" s="11">
        <v>464</v>
      </c>
      <c r="E137" s="1" t="s">
        <v>9</v>
      </c>
      <c r="F137" s="1">
        <v>30</v>
      </c>
      <c r="G137" s="1" t="s">
        <v>31</v>
      </c>
      <c r="H137" s="22" t="s">
        <v>142</v>
      </c>
    </row>
    <row r="138" spans="1:8" ht="16.5">
      <c r="A138" s="13">
        <v>44468</v>
      </c>
      <c r="B138" s="48">
        <v>44440</v>
      </c>
      <c r="C138" s="1" t="s">
        <v>97</v>
      </c>
      <c r="D138" s="11">
        <v>372</v>
      </c>
      <c r="E138" s="1" t="s">
        <v>9</v>
      </c>
      <c r="F138" s="1">
        <v>20</v>
      </c>
      <c r="G138" s="1" t="s">
        <v>31</v>
      </c>
      <c r="H138" s="22" t="s">
        <v>142</v>
      </c>
    </row>
    <row r="139" spans="1:8" ht="16.5">
      <c r="A139" s="13">
        <v>44468</v>
      </c>
      <c r="B139" s="48">
        <v>44440</v>
      </c>
      <c r="C139" s="1" t="s">
        <v>147</v>
      </c>
      <c r="D139" s="11">
        <v>297</v>
      </c>
      <c r="E139" s="1" t="s">
        <v>9</v>
      </c>
      <c r="G139" s="1" t="s">
        <v>31</v>
      </c>
      <c r="H139" s="22" t="s">
        <v>142</v>
      </c>
    </row>
    <row r="140" spans="1:8" ht="16.5">
      <c r="A140" s="13">
        <v>44469</v>
      </c>
      <c r="B140" s="48">
        <v>44440</v>
      </c>
      <c r="C140" s="1" t="s">
        <v>148</v>
      </c>
      <c r="D140" s="11">
        <v>297</v>
      </c>
      <c r="E140" s="1" t="s">
        <v>9</v>
      </c>
      <c r="G140" s="1" t="s">
        <v>31</v>
      </c>
      <c r="H140" s="22" t="s">
        <v>142</v>
      </c>
    </row>
    <row r="141" spans="1:8" ht="16.5">
      <c r="A141" s="13">
        <v>44469</v>
      </c>
      <c r="B141" s="48">
        <v>44440</v>
      </c>
      <c r="C141" s="1" t="s">
        <v>78</v>
      </c>
      <c r="D141" s="11">
        <v>247</v>
      </c>
      <c r="E141" s="1" t="s">
        <v>9</v>
      </c>
      <c r="G141" s="1" t="s">
        <v>31</v>
      </c>
    </row>
    <row r="142" spans="1:8" s="3" customFormat="1" ht="33">
      <c r="A142" s="39">
        <v>44469</v>
      </c>
      <c r="B142" s="48">
        <v>44440</v>
      </c>
      <c r="C142" s="4" t="s">
        <v>149</v>
      </c>
      <c r="D142" s="40">
        <v>300</v>
      </c>
      <c r="E142" s="5" t="s">
        <v>9</v>
      </c>
      <c r="F142" s="5"/>
      <c r="G142" s="5" t="s">
        <v>31</v>
      </c>
      <c r="H142" s="4" t="s">
        <v>150</v>
      </c>
    </row>
    <row r="143" spans="1:8" s="31" customFormat="1" ht="14.25">
      <c r="A143" s="28" t="s">
        <v>35</v>
      </c>
      <c r="B143" s="28"/>
      <c r="C143" s="29">
        <v>29</v>
      </c>
      <c r="D143" s="30">
        <f>SUM(D114:D142)</f>
        <v>12922.199999999999</v>
      </c>
      <c r="E143" s="29"/>
      <c r="F143" s="29"/>
      <c r="G143" s="29"/>
      <c r="H143" s="62"/>
    </row>
    <row r="144" spans="1:8" ht="16.5">
      <c r="A144" s="13">
        <v>44470</v>
      </c>
      <c r="B144" s="48">
        <v>44470</v>
      </c>
      <c r="C144" s="1" t="s">
        <v>118</v>
      </c>
      <c r="D144" s="11">
        <v>297</v>
      </c>
      <c r="E144" s="1" t="s">
        <v>9</v>
      </c>
      <c r="G144" s="1" t="s">
        <v>31</v>
      </c>
    </row>
    <row r="145" spans="1:9" ht="16.5">
      <c r="A145" s="13">
        <v>44473</v>
      </c>
      <c r="B145" s="48">
        <v>44470</v>
      </c>
      <c r="C145" s="1" t="s">
        <v>151</v>
      </c>
      <c r="D145" s="11">
        <v>297</v>
      </c>
      <c r="E145" s="1" t="s">
        <v>9</v>
      </c>
      <c r="G145" s="1" t="s">
        <v>31</v>
      </c>
      <c r="H145" s="22" t="s">
        <v>152</v>
      </c>
    </row>
    <row r="146" spans="1:9" ht="16.5">
      <c r="A146" s="13">
        <v>44474</v>
      </c>
      <c r="B146" s="48">
        <v>44470</v>
      </c>
      <c r="C146" s="1" t="s">
        <v>153</v>
      </c>
      <c r="D146" s="11">
        <v>297</v>
      </c>
      <c r="E146" s="1" t="s">
        <v>9</v>
      </c>
      <c r="G146" s="1" t="s">
        <v>31</v>
      </c>
      <c r="H146" s="22" t="s">
        <v>152</v>
      </c>
    </row>
    <row r="147" spans="1:9" ht="16.5">
      <c r="A147" s="13">
        <v>44474</v>
      </c>
      <c r="B147" s="48">
        <v>44470</v>
      </c>
      <c r="C147" s="1" t="s">
        <v>154</v>
      </c>
      <c r="D147" s="11">
        <v>297</v>
      </c>
      <c r="E147" s="1" t="s">
        <v>9</v>
      </c>
      <c r="G147" s="1" t="s">
        <v>86</v>
      </c>
      <c r="I147" s="1" t="s">
        <v>155</v>
      </c>
    </row>
    <row r="148" spans="1:9" ht="16.5">
      <c r="A148" s="13">
        <v>44474</v>
      </c>
      <c r="B148" s="48">
        <v>44470</v>
      </c>
      <c r="C148" s="1" t="s">
        <v>124</v>
      </c>
      <c r="D148" s="11">
        <v>297</v>
      </c>
      <c r="E148" s="1" t="s">
        <v>9</v>
      </c>
      <c r="G148" s="1" t="s">
        <v>31</v>
      </c>
    </row>
    <row r="149" spans="1:9" ht="16.5">
      <c r="A149" s="13">
        <v>44474</v>
      </c>
      <c r="B149" s="48">
        <v>44470</v>
      </c>
      <c r="C149" s="1" t="s">
        <v>156</v>
      </c>
      <c r="D149" s="11">
        <v>297</v>
      </c>
      <c r="E149" s="1" t="s">
        <v>9</v>
      </c>
      <c r="G149" s="1" t="s">
        <v>31</v>
      </c>
      <c r="H149" s="22" t="s">
        <v>152</v>
      </c>
    </row>
    <row r="150" spans="1:9" ht="16.5">
      <c r="A150" s="13">
        <v>44474</v>
      </c>
      <c r="B150" s="48">
        <v>44470</v>
      </c>
      <c r="C150" s="1" t="s">
        <v>157</v>
      </c>
      <c r="D150" s="11">
        <v>297</v>
      </c>
      <c r="E150" s="1" t="s">
        <v>9</v>
      </c>
      <c r="G150" s="1" t="s">
        <v>31</v>
      </c>
      <c r="H150" s="22" t="s">
        <v>152</v>
      </c>
    </row>
    <row r="151" spans="1:9" ht="16.5">
      <c r="A151" s="13">
        <v>44474</v>
      </c>
      <c r="B151" s="48">
        <v>44470</v>
      </c>
      <c r="C151" s="1" t="s">
        <v>158</v>
      </c>
      <c r="D151" s="11">
        <v>297</v>
      </c>
      <c r="E151" s="1" t="s">
        <v>9</v>
      </c>
      <c r="G151" s="1" t="s">
        <v>31</v>
      </c>
      <c r="H151" s="22" t="s">
        <v>152</v>
      </c>
    </row>
    <row r="152" spans="1:9" ht="16.5">
      <c r="A152" s="13">
        <v>44475</v>
      </c>
      <c r="B152" s="48">
        <v>44470</v>
      </c>
      <c r="C152" s="1" t="s">
        <v>95</v>
      </c>
      <c r="D152" s="11">
        <v>297</v>
      </c>
      <c r="E152" s="1" t="s">
        <v>9</v>
      </c>
      <c r="G152" s="1" t="s">
        <v>31</v>
      </c>
      <c r="H152" s="22" t="s">
        <v>152</v>
      </c>
    </row>
    <row r="153" spans="1:9" ht="16.5">
      <c r="A153" s="13">
        <v>44475</v>
      </c>
      <c r="B153" s="48">
        <v>44470</v>
      </c>
      <c r="C153" s="1" t="s">
        <v>101</v>
      </c>
      <c r="D153" s="11">
        <v>50</v>
      </c>
      <c r="E153" s="1" t="s">
        <v>79</v>
      </c>
      <c r="G153" s="1" t="s">
        <v>31</v>
      </c>
    </row>
    <row r="154" spans="1:9" ht="16.5">
      <c r="A154" s="13">
        <v>44475</v>
      </c>
      <c r="B154" s="48">
        <v>44470</v>
      </c>
      <c r="C154" s="1" t="s">
        <v>159</v>
      </c>
      <c r="D154" s="11">
        <v>297</v>
      </c>
      <c r="E154" s="1" t="s">
        <v>9</v>
      </c>
      <c r="G154" s="1" t="s">
        <v>31</v>
      </c>
      <c r="H154" s="22" t="s">
        <v>152</v>
      </c>
    </row>
    <row r="155" spans="1:9" ht="16.5">
      <c r="A155" s="13">
        <v>44476</v>
      </c>
      <c r="B155" s="48">
        <v>44470</v>
      </c>
      <c r="C155" s="1" t="s">
        <v>160</v>
      </c>
      <c r="D155" s="11">
        <v>557</v>
      </c>
      <c r="E155" s="1" t="s">
        <v>161</v>
      </c>
      <c r="G155" s="1" t="s">
        <v>31</v>
      </c>
      <c r="H155" s="22" t="s">
        <v>152</v>
      </c>
    </row>
    <row r="156" spans="1:9" ht="16.5">
      <c r="A156" s="13">
        <v>44476</v>
      </c>
      <c r="B156" s="48">
        <v>44470</v>
      </c>
      <c r="C156" s="1" t="s">
        <v>162</v>
      </c>
      <c r="D156" s="11">
        <v>297</v>
      </c>
      <c r="E156" s="1" t="s">
        <v>9</v>
      </c>
      <c r="G156" s="1" t="s">
        <v>31</v>
      </c>
      <c r="H156" s="22" t="s">
        <v>152</v>
      </c>
    </row>
    <row r="157" spans="1:9" ht="16.5">
      <c r="A157" s="13">
        <v>44478</v>
      </c>
      <c r="B157" s="48">
        <v>44470</v>
      </c>
      <c r="C157" s="1" t="s">
        <v>163</v>
      </c>
      <c r="D157" s="11">
        <v>297</v>
      </c>
      <c r="E157" s="1" t="s">
        <v>9</v>
      </c>
      <c r="G157" s="1" t="s">
        <v>31</v>
      </c>
      <c r="H157" s="22" t="s">
        <v>150</v>
      </c>
    </row>
    <row r="158" spans="1:9" ht="16.5">
      <c r="A158" s="13">
        <v>44480</v>
      </c>
      <c r="B158" s="48">
        <v>44470</v>
      </c>
      <c r="C158" s="1" t="s">
        <v>112</v>
      </c>
      <c r="D158" s="11">
        <v>297</v>
      </c>
      <c r="E158" s="1" t="s">
        <v>9</v>
      </c>
      <c r="G158" s="1" t="s">
        <v>31</v>
      </c>
      <c r="H158" s="22" t="s">
        <v>152</v>
      </c>
    </row>
    <row r="159" spans="1:9" ht="16.5">
      <c r="A159" s="13">
        <v>44480</v>
      </c>
      <c r="B159" s="48">
        <v>44470</v>
      </c>
      <c r="C159" s="1" t="s">
        <v>164</v>
      </c>
      <c r="D159" s="11">
        <v>50</v>
      </c>
      <c r="E159" s="1" t="s">
        <v>79</v>
      </c>
      <c r="G159" s="1" t="s">
        <v>31</v>
      </c>
      <c r="H159" s="22" t="s">
        <v>152</v>
      </c>
    </row>
    <row r="160" spans="1:9" ht="16.5">
      <c r="A160" s="13">
        <v>44480</v>
      </c>
      <c r="B160" s="48">
        <v>44470</v>
      </c>
      <c r="C160" s="1" t="s">
        <v>165</v>
      </c>
      <c r="D160" s="11">
        <v>20</v>
      </c>
      <c r="E160" s="1" t="s">
        <v>141</v>
      </c>
      <c r="G160" s="1" t="s">
        <v>31</v>
      </c>
      <c r="H160" s="22" t="s">
        <v>152</v>
      </c>
    </row>
    <row r="161" spans="1:8" ht="16.5">
      <c r="A161" s="13">
        <v>44481</v>
      </c>
      <c r="B161" s="48">
        <v>44470</v>
      </c>
      <c r="C161" s="1" t="s">
        <v>166</v>
      </c>
      <c r="D161" s="11">
        <v>20</v>
      </c>
      <c r="E161" s="1" t="s">
        <v>167</v>
      </c>
    </row>
    <row r="162" spans="1:8" ht="16.5">
      <c r="A162" s="13">
        <v>44481</v>
      </c>
      <c r="B162" s="48">
        <v>44470</v>
      </c>
      <c r="C162" s="1" t="s">
        <v>166</v>
      </c>
      <c r="D162" s="11">
        <v>20</v>
      </c>
      <c r="E162" s="1" t="s">
        <v>141</v>
      </c>
      <c r="G162" s="1" t="s">
        <v>31</v>
      </c>
      <c r="H162" s="22" t="s">
        <v>152</v>
      </c>
    </row>
    <row r="163" spans="1:8" ht="16.5">
      <c r="A163" s="13">
        <v>44482</v>
      </c>
      <c r="B163" s="48">
        <v>44470</v>
      </c>
      <c r="C163" s="1" t="s">
        <v>168</v>
      </c>
      <c r="D163" s="11">
        <v>297</v>
      </c>
      <c r="E163" s="1" t="s">
        <v>9</v>
      </c>
      <c r="G163" s="1" t="s">
        <v>31</v>
      </c>
      <c r="H163" s="22" t="s">
        <v>152</v>
      </c>
    </row>
    <row r="164" spans="1:8" ht="16.5">
      <c r="A164" s="13">
        <v>44482</v>
      </c>
      <c r="B164" s="48">
        <v>44470</v>
      </c>
      <c r="C164" s="1" t="s">
        <v>68</v>
      </c>
      <c r="D164" s="11">
        <v>297</v>
      </c>
      <c r="E164" s="1" t="s">
        <v>9</v>
      </c>
      <c r="G164" s="1" t="s">
        <v>31</v>
      </c>
    </row>
    <row r="165" spans="1:8" ht="16.5">
      <c r="A165" s="13">
        <v>44482</v>
      </c>
      <c r="B165" s="48">
        <v>44470</v>
      </c>
      <c r="C165" s="1" t="s">
        <v>126</v>
      </c>
      <c r="D165" s="11">
        <v>297</v>
      </c>
      <c r="E165" s="1" t="s">
        <v>9</v>
      </c>
      <c r="G165" s="1" t="s">
        <v>31</v>
      </c>
      <c r="H165" s="22" t="s">
        <v>152</v>
      </c>
    </row>
    <row r="166" spans="1:8" ht="16.5">
      <c r="A166" s="13">
        <v>44483</v>
      </c>
      <c r="B166" s="48">
        <v>44470</v>
      </c>
      <c r="C166" s="1" t="s">
        <v>169</v>
      </c>
      <c r="D166" s="11">
        <v>297</v>
      </c>
      <c r="E166" s="1" t="s">
        <v>9</v>
      </c>
      <c r="G166" s="1" t="s">
        <v>31</v>
      </c>
      <c r="H166" s="22" t="s">
        <v>152</v>
      </c>
    </row>
    <row r="167" spans="1:8" ht="16.5">
      <c r="A167" s="13">
        <v>44483</v>
      </c>
      <c r="B167" s="48">
        <v>44470</v>
      </c>
      <c r="C167" s="1" t="s">
        <v>170</v>
      </c>
      <c r="D167" s="11">
        <v>297</v>
      </c>
      <c r="E167" s="1" t="s">
        <v>9</v>
      </c>
      <c r="G167" s="1" t="s">
        <v>31</v>
      </c>
      <c r="H167" s="22" t="s">
        <v>152</v>
      </c>
    </row>
    <row r="168" spans="1:8" ht="16.5">
      <c r="A168" s="13">
        <v>44483</v>
      </c>
      <c r="B168" s="48">
        <v>44470</v>
      </c>
      <c r="C168" s="1" t="s">
        <v>171</v>
      </c>
      <c r="D168" s="11">
        <v>50</v>
      </c>
      <c r="E168" s="1" t="s">
        <v>79</v>
      </c>
    </row>
    <row r="169" spans="1:8" ht="16.5">
      <c r="A169" s="13">
        <v>44484</v>
      </c>
      <c r="B169" s="48">
        <v>44470</v>
      </c>
      <c r="C169" s="1" t="s">
        <v>172</v>
      </c>
      <c r="D169" s="11">
        <v>297</v>
      </c>
      <c r="E169" s="1" t="s">
        <v>9</v>
      </c>
      <c r="G169" s="1" t="s">
        <v>31</v>
      </c>
      <c r="H169" s="22" t="s">
        <v>152</v>
      </c>
    </row>
    <row r="170" spans="1:8" ht="16.5">
      <c r="A170" s="13">
        <v>44484</v>
      </c>
      <c r="B170" s="48">
        <v>44470</v>
      </c>
      <c r="C170" s="1" t="s">
        <v>94</v>
      </c>
      <c r="D170" s="11">
        <v>980</v>
      </c>
      <c r="E170" s="1" t="s">
        <v>106</v>
      </c>
      <c r="G170" s="1" t="s">
        <v>31</v>
      </c>
    </row>
    <row r="171" spans="1:8" ht="16.5">
      <c r="A171" s="13">
        <v>44485</v>
      </c>
      <c r="B171" s="48">
        <v>44470</v>
      </c>
      <c r="C171" s="1" t="s">
        <v>134</v>
      </c>
      <c r="D171" s="11">
        <v>113.61</v>
      </c>
      <c r="E171" s="1" t="s">
        <v>106</v>
      </c>
      <c r="G171" s="1" t="s">
        <v>113</v>
      </c>
    </row>
    <row r="172" spans="1:8" ht="16.5">
      <c r="A172" s="13">
        <v>44485</v>
      </c>
      <c r="B172" s="48">
        <v>44470</v>
      </c>
      <c r="C172" s="1" t="s">
        <v>173</v>
      </c>
      <c r="D172" s="11">
        <v>281.77999999999997</v>
      </c>
      <c r="E172" s="1" t="s">
        <v>9</v>
      </c>
      <c r="G172" s="1" t="s">
        <v>113</v>
      </c>
    </row>
    <row r="173" spans="1:8" ht="16.5">
      <c r="A173" s="13">
        <v>44487</v>
      </c>
      <c r="B173" s="48">
        <v>44470</v>
      </c>
      <c r="C173" s="1" t="s">
        <v>63</v>
      </c>
      <c r="D173" s="11">
        <v>434</v>
      </c>
      <c r="E173" s="1" t="s">
        <v>9</v>
      </c>
      <c r="F173" s="1">
        <v>30</v>
      </c>
      <c r="G173" s="1" t="s">
        <v>31</v>
      </c>
    </row>
    <row r="174" spans="1:8" ht="16.5">
      <c r="A174" s="13">
        <v>44488</v>
      </c>
      <c r="B174" s="48">
        <v>44470</v>
      </c>
      <c r="C174" s="1" t="s">
        <v>174</v>
      </c>
      <c r="D174" s="11">
        <v>297</v>
      </c>
      <c r="E174" s="1" t="s">
        <v>9</v>
      </c>
      <c r="G174" s="1" t="s">
        <v>31</v>
      </c>
      <c r="H174" s="22" t="s">
        <v>152</v>
      </c>
    </row>
    <row r="175" spans="1:8" ht="16.5">
      <c r="A175" s="13">
        <v>44488</v>
      </c>
      <c r="B175" s="48">
        <v>44470</v>
      </c>
      <c r="C175" s="1" t="s">
        <v>175</v>
      </c>
      <c r="D175" s="11">
        <v>297</v>
      </c>
      <c r="E175" s="1" t="s">
        <v>9</v>
      </c>
      <c r="G175" s="1" t="s">
        <v>31</v>
      </c>
      <c r="H175" s="22" t="s">
        <v>152</v>
      </c>
    </row>
    <row r="176" spans="1:8" ht="16.5">
      <c r="A176" s="13">
        <v>44489</v>
      </c>
      <c r="B176" s="48">
        <v>44470</v>
      </c>
      <c r="C176" s="1" t="s">
        <v>176</v>
      </c>
      <c r="D176" s="11">
        <v>297</v>
      </c>
      <c r="E176" s="1" t="s">
        <v>9</v>
      </c>
      <c r="G176" s="1" t="s">
        <v>31</v>
      </c>
    </row>
    <row r="177" spans="1:8" ht="16.5">
      <c r="A177" s="13">
        <v>44489</v>
      </c>
      <c r="B177" s="48">
        <v>44470</v>
      </c>
      <c r="C177" s="1" t="s">
        <v>177</v>
      </c>
      <c r="D177" s="11">
        <v>300</v>
      </c>
      <c r="E177" s="1" t="s">
        <v>9</v>
      </c>
      <c r="G177" s="1" t="s">
        <v>178</v>
      </c>
      <c r="H177" s="22" t="s">
        <v>179</v>
      </c>
    </row>
    <row r="178" spans="1:8" ht="16.5">
      <c r="A178" s="13">
        <v>44489</v>
      </c>
      <c r="B178" s="48">
        <v>44470</v>
      </c>
      <c r="C178" s="1" t="s">
        <v>180</v>
      </c>
      <c r="D178" s="11">
        <v>297</v>
      </c>
      <c r="E178" s="1" t="s">
        <v>9</v>
      </c>
      <c r="G178" s="1" t="s">
        <v>31</v>
      </c>
      <c r="H178" s="22" t="s">
        <v>152</v>
      </c>
    </row>
    <row r="179" spans="1:8" ht="16.5">
      <c r="A179" s="13">
        <v>44490</v>
      </c>
      <c r="B179" s="48">
        <v>44470</v>
      </c>
      <c r="C179" s="1" t="s">
        <v>181</v>
      </c>
      <c r="D179" s="11">
        <v>50</v>
      </c>
      <c r="E179" s="1" t="s">
        <v>79</v>
      </c>
      <c r="G179" s="1" t="s">
        <v>31</v>
      </c>
      <c r="H179" s="22" t="s">
        <v>152</v>
      </c>
    </row>
    <row r="180" spans="1:8" ht="16.5">
      <c r="A180" s="13">
        <v>44490</v>
      </c>
      <c r="B180" s="48">
        <v>44470</v>
      </c>
      <c r="C180" s="5" t="s">
        <v>182</v>
      </c>
      <c r="D180" s="11">
        <v>281.77999999999997</v>
      </c>
      <c r="E180" s="1" t="s">
        <v>9</v>
      </c>
      <c r="G180" s="1" t="s">
        <v>113</v>
      </c>
    </row>
    <row r="181" spans="1:8" ht="16.5">
      <c r="A181" s="13">
        <v>44491</v>
      </c>
      <c r="B181" s="48">
        <v>44470</v>
      </c>
      <c r="C181" s="1" t="s">
        <v>140</v>
      </c>
      <c r="D181" s="11">
        <v>557</v>
      </c>
      <c r="E181" s="1" t="s">
        <v>9</v>
      </c>
      <c r="F181" s="1">
        <v>30</v>
      </c>
      <c r="G181" s="1" t="s">
        <v>31</v>
      </c>
    </row>
    <row r="182" spans="1:8" s="3" customFormat="1" ht="33">
      <c r="A182" s="39">
        <v>44495</v>
      </c>
      <c r="B182" s="60">
        <v>44470</v>
      </c>
      <c r="C182" s="5" t="s">
        <v>183</v>
      </c>
      <c r="D182" s="40">
        <v>297</v>
      </c>
      <c r="E182" s="5" t="s">
        <v>9</v>
      </c>
      <c r="F182" s="61" t="s">
        <v>184</v>
      </c>
      <c r="G182" s="5" t="s">
        <v>31</v>
      </c>
      <c r="H182" s="4" t="s">
        <v>152</v>
      </c>
    </row>
    <row r="183" spans="1:8" ht="16.5">
      <c r="A183" s="13">
        <v>44495</v>
      </c>
      <c r="B183" s="48">
        <v>44470</v>
      </c>
      <c r="C183" s="1" t="s">
        <v>185</v>
      </c>
      <c r="D183" s="11">
        <v>297</v>
      </c>
      <c r="E183" s="1" t="s">
        <v>9</v>
      </c>
      <c r="G183" s="1" t="s">
        <v>31</v>
      </c>
      <c r="H183" s="22" t="s">
        <v>152</v>
      </c>
    </row>
    <row r="184" spans="1:8" ht="16.5">
      <c r="A184" s="13">
        <v>44495</v>
      </c>
      <c r="B184" s="48">
        <v>44470</v>
      </c>
      <c r="C184" s="1" t="s">
        <v>186</v>
      </c>
      <c r="D184" s="11">
        <v>297</v>
      </c>
      <c r="E184" s="1" t="s">
        <v>9</v>
      </c>
      <c r="F184" s="1" t="s">
        <v>187</v>
      </c>
      <c r="G184" s="1" t="s">
        <v>31</v>
      </c>
      <c r="H184" s="22" t="s">
        <v>152</v>
      </c>
    </row>
    <row r="185" spans="1:8" ht="16.5">
      <c r="A185" s="13">
        <v>44496</v>
      </c>
      <c r="B185" s="48">
        <v>44470</v>
      </c>
      <c r="C185" s="1" t="s">
        <v>188</v>
      </c>
      <c r="D185" s="11">
        <v>297</v>
      </c>
      <c r="E185" s="1" t="s">
        <v>9</v>
      </c>
      <c r="G185" s="1" t="s">
        <v>31</v>
      </c>
      <c r="H185" s="22" t="s">
        <v>152</v>
      </c>
    </row>
    <row r="186" spans="1:8" ht="16.5">
      <c r="A186" s="13">
        <v>44496</v>
      </c>
      <c r="B186" s="48">
        <v>44470</v>
      </c>
      <c r="C186" s="1" t="s">
        <v>189</v>
      </c>
      <c r="D186" s="11">
        <v>50</v>
      </c>
      <c r="E186" s="1" t="s">
        <v>79</v>
      </c>
      <c r="G186" s="1" t="s">
        <v>31</v>
      </c>
      <c r="H186" s="22" t="s">
        <v>150</v>
      </c>
    </row>
    <row r="187" spans="1:8" ht="16.5">
      <c r="A187" s="13">
        <v>44496</v>
      </c>
      <c r="B187" s="48">
        <v>44470</v>
      </c>
      <c r="C187" s="1" t="s">
        <v>190</v>
      </c>
      <c r="D187" s="11">
        <v>297</v>
      </c>
      <c r="E187" s="1" t="s">
        <v>9</v>
      </c>
      <c r="G187" s="1" t="s">
        <v>31</v>
      </c>
      <c r="H187" s="22" t="s">
        <v>152</v>
      </c>
    </row>
    <row r="188" spans="1:8" ht="16.5">
      <c r="A188" s="13">
        <v>44496</v>
      </c>
      <c r="B188" s="48">
        <v>44470</v>
      </c>
      <c r="C188" s="1" t="s">
        <v>191</v>
      </c>
      <c r="D188" s="11">
        <v>80</v>
      </c>
      <c r="E188" s="1" t="s">
        <v>192</v>
      </c>
      <c r="F188" s="1">
        <v>4</v>
      </c>
      <c r="G188" s="1" t="s">
        <v>31</v>
      </c>
      <c r="H188" s="22" t="s">
        <v>152</v>
      </c>
    </row>
    <row r="189" spans="1:8" ht="16.5">
      <c r="A189" s="13">
        <v>44497</v>
      </c>
      <c r="B189" s="48">
        <v>44470</v>
      </c>
      <c r="C189" s="1" t="s">
        <v>193</v>
      </c>
      <c r="D189" s="11">
        <v>297</v>
      </c>
      <c r="E189" s="1" t="s">
        <v>9</v>
      </c>
      <c r="F189" s="1" t="s">
        <v>187</v>
      </c>
      <c r="G189" s="1" t="s">
        <v>31</v>
      </c>
      <c r="H189" s="22" t="s">
        <v>152</v>
      </c>
    </row>
    <row r="190" spans="1:8" ht="16.5">
      <c r="A190" s="13">
        <v>44497</v>
      </c>
      <c r="B190" s="48">
        <v>44470</v>
      </c>
      <c r="C190" s="1" t="s">
        <v>194</v>
      </c>
      <c r="D190" s="11">
        <v>297</v>
      </c>
      <c r="E190" s="1" t="s">
        <v>9</v>
      </c>
      <c r="F190" s="1" t="s">
        <v>187</v>
      </c>
      <c r="G190" s="1" t="s">
        <v>31</v>
      </c>
      <c r="H190" s="22" t="s">
        <v>152</v>
      </c>
    </row>
    <row r="191" spans="1:8" ht="16.5">
      <c r="A191" s="13">
        <v>44497</v>
      </c>
      <c r="B191" s="48">
        <v>44470</v>
      </c>
      <c r="C191" s="1" t="s">
        <v>78</v>
      </c>
      <c r="D191" s="11">
        <v>247</v>
      </c>
      <c r="E191" s="1" t="s">
        <v>9</v>
      </c>
      <c r="G191" s="1" t="s">
        <v>31</v>
      </c>
    </row>
    <row r="192" spans="1:8" ht="16.5">
      <c r="A192" s="13">
        <v>44498</v>
      </c>
      <c r="B192" s="48">
        <v>44470</v>
      </c>
      <c r="C192" s="1" t="s">
        <v>95</v>
      </c>
      <c r="D192" s="11">
        <v>148.5</v>
      </c>
      <c r="E192" s="1" t="s">
        <v>9</v>
      </c>
      <c r="F192" s="1">
        <v>8</v>
      </c>
      <c r="G192" s="1" t="s">
        <v>31</v>
      </c>
      <c r="H192" s="22" t="s">
        <v>152</v>
      </c>
    </row>
    <row r="193" spans="1:8" s="31" customFormat="1" ht="14.25">
      <c r="A193" s="28" t="s">
        <v>35</v>
      </c>
      <c r="B193" s="28"/>
      <c r="C193" s="29">
        <v>49</v>
      </c>
      <c r="D193" s="30">
        <f>SUM(D144:D192)</f>
        <v>13200.67</v>
      </c>
      <c r="E193" s="29"/>
      <c r="F193" s="29"/>
      <c r="G193" s="29"/>
      <c r="H193" s="62"/>
    </row>
    <row r="194" spans="1:8" ht="16.5">
      <c r="A194" s="13">
        <v>44501</v>
      </c>
      <c r="B194" s="48">
        <v>44501</v>
      </c>
      <c r="C194" s="1" t="s">
        <v>195</v>
      </c>
      <c r="D194" s="11">
        <v>50</v>
      </c>
      <c r="E194" s="1" t="s">
        <v>79</v>
      </c>
      <c r="G194" s="1" t="s">
        <v>31</v>
      </c>
      <c r="H194" s="22" t="s">
        <v>152</v>
      </c>
    </row>
    <row r="195" spans="1:8" ht="16.5">
      <c r="A195" s="13">
        <v>44501</v>
      </c>
      <c r="B195" s="48">
        <v>44501</v>
      </c>
      <c r="C195" s="1" t="s">
        <v>151</v>
      </c>
      <c r="D195" s="11">
        <v>297</v>
      </c>
      <c r="E195" s="1" t="s">
        <v>9</v>
      </c>
      <c r="G195" s="1" t="s">
        <v>31</v>
      </c>
      <c r="H195" s="22" t="s">
        <v>152</v>
      </c>
    </row>
    <row r="196" spans="1:8">
      <c r="A196" s="13">
        <v>44502</v>
      </c>
      <c r="B196" s="48">
        <v>44501</v>
      </c>
      <c r="C196" s="1" t="s">
        <v>196</v>
      </c>
      <c r="D196" s="11">
        <v>281.77999999999997</v>
      </c>
      <c r="E196" s="1" t="s">
        <v>9</v>
      </c>
      <c r="G196" s="1" t="s">
        <v>113</v>
      </c>
    </row>
    <row r="197" spans="1:8" ht="16.5">
      <c r="A197" s="13">
        <v>44502</v>
      </c>
      <c r="B197" s="48">
        <v>44501</v>
      </c>
      <c r="C197" s="1" t="s">
        <v>197</v>
      </c>
      <c r="D197" s="11">
        <v>297</v>
      </c>
      <c r="E197" s="1" t="s">
        <v>9</v>
      </c>
      <c r="G197" s="1" t="s">
        <v>31</v>
      </c>
      <c r="H197" s="22" t="s">
        <v>152</v>
      </c>
    </row>
    <row r="198" spans="1:8" ht="16.5">
      <c r="A198" s="13">
        <v>44503</v>
      </c>
      <c r="B198" s="48">
        <v>44501</v>
      </c>
      <c r="C198" s="1" t="s">
        <v>198</v>
      </c>
      <c r="D198" s="11">
        <v>297</v>
      </c>
      <c r="E198" s="1" t="s">
        <v>9</v>
      </c>
      <c r="G198" s="1" t="s">
        <v>31</v>
      </c>
    </row>
    <row r="199" spans="1:8" ht="16.5">
      <c r="A199" s="13">
        <v>44503</v>
      </c>
      <c r="B199" s="48">
        <v>44501</v>
      </c>
      <c r="C199" s="1" t="s">
        <v>199</v>
      </c>
      <c r="D199" s="11">
        <v>297</v>
      </c>
      <c r="E199" s="1" t="s">
        <v>9</v>
      </c>
      <c r="G199" s="1" t="s">
        <v>31</v>
      </c>
      <c r="H199" s="22" t="s">
        <v>152</v>
      </c>
    </row>
    <row r="200" spans="1:8" ht="16.5">
      <c r="A200" s="13">
        <v>44504</v>
      </c>
      <c r="B200" s="48">
        <v>44501</v>
      </c>
      <c r="C200" s="1" t="s">
        <v>136</v>
      </c>
      <c r="D200" s="11">
        <v>297</v>
      </c>
      <c r="E200" s="1" t="s">
        <v>9</v>
      </c>
      <c r="G200" s="1" t="s">
        <v>31</v>
      </c>
    </row>
    <row r="201" spans="1:8" ht="16.5">
      <c r="A201" s="13">
        <v>44505</v>
      </c>
      <c r="B201" s="48">
        <v>44501</v>
      </c>
      <c r="C201" s="1" t="s">
        <v>195</v>
      </c>
      <c r="D201" s="11">
        <v>50</v>
      </c>
      <c r="E201" s="1" t="s">
        <v>200</v>
      </c>
      <c r="G201" s="1" t="s">
        <v>31</v>
      </c>
      <c r="H201" s="22" t="s">
        <v>152</v>
      </c>
    </row>
    <row r="202" spans="1:8" ht="16.5">
      <c r="A202" s="13">
        <v>44506</v>
      </c>
      <c r="B202" s="48">
        <v>44501</v>
      </c>
      <c r="C202" s="1" t="s">
        <v>201</v>
      </c>
      <c r="D202" s="11">
        <v>50</v>
      </c>
      <c r="E202" s="1" t="s">
        <v>79</v>
      </c>
    </row>
    <row r="203" spans="1:8" ht="18.75" customHeight="1">
      <c r="A203" s="13">
        <v>44507</v>
      </c>
      <c r="B203" s="48">
        <v>44501</v>
      </c>
      <c r="C203" s="1" t="s">
        <v>202</v>
      </c>
      <c r="D203" s="11">
        <v>439.34</v>
      </c>
      <c r="E203" s="69" t="s">
        <v>203</v>
      </c>
      <c r="G203" s="1" t="s">
        <v>88</v>
      </c>
      <c r="H203" s="1"/>
    </row>
    <row r="204" spans="1:8" ht="16.5">
      <c r="A204" s="13">
        <v>44507</v>
      </c>
      <c r="B204" s="48">
        <v>44501</v>
      </c>
      <c r="C204" s="1" t="s">
        <v>204</v>
      </c>
      <c r="D204" s="11">
        <v>439.34</v>
      </c>
      <c r="E204" s="69" t="s">
        <v>203</v>
      </c>
      <c r="G204" s="1" t="s">
        <v>88</v>
      </c>
      <c r="H204" s="1"/>
    </row>
    <row r="205" spans="1:8" ht="16.5">
      <c r="A205" s="13">
        <v>44507</v>
      </c>
      <c r="B205" s="48">
        <v>44501</v>
      </c>
      <c r="C205" s="70" t="s">
        <v>205</v>
      </c>
      <c r="D205" s="11">
        <v>438.62</v>
      </c>
      <c r="E205" s="69" t="s">
        <v>203</v>
      </c>
      <c r="G205" s="1" t="s">
        <v>88</v>
      </c>
      <c r="H205" s="1"/>
    </row>
    <row r="206" spans="1:8" ht="16.5">
      <c r="A206" s="13">
        <v>44507</v>
      </c>
      <c r="B206" s="48">
        <v>44501</v>
      </c>
      <c r="C206" s="70" t="s">
        <v>206</v>
      </c>
      <c r="D206" s="11">
        <v>439.34</v>
      </c>
      <c r="E206" s="69" t="s">
        <v>203</v>
      </c>
      <c r="G206" s="1" t="s">
        <v>88</v>
      </c>
      <c r="H206" s="1"/>
    </row>
    <row r="207" spans="1:8" s="3" customFormat="1" ht="16.5">
      <c r="A207" s="13">
        <v>44507</v>
      </c>
      <c r="B207" s="60">
        <v>44501</v>
      </c>
      <c r="C207" s="5" t="s">
        <v>207</v>
      </c>
      <c r="D207" s="40">
        <v>439.34</v>
      </c>
      <c r="E207" s="69" t="s">
        <v>203</v>
      </c>
      <c r="F207" s="5"/>
      <c r="G207" s="5" t="s">
        <v>88</v>
      </c>
      <c r="H207" s="4"/>
    </row>
    <row r="208" spans="1:8" ht="16.5">
      <c r="A208" s="13">
        <v>44507</v>
      </c>
      <c r="B208" s="48">
        <v>44501</v>
      </c>
      <c r="C208" s="1" t="s">
        <v>208</v>
      </c>
      <c r="D208" s="11">
        <v>439.34</v>
      </c>
      <c r="E208" s="68" t="s">
        <v>203</v>
      </c>
      <c r="G208" s="1" t="s">
        <v>88</v>
      </c>
      <c r="H208" s="4"/>
    </row>
    <row r="209" spans="1:8" ht="16.5">
      <c r="A209" s="13">
        <v>44507</v>
      </c>
      <c r="B209" s="48">
        <v>44501</v>
      </c>
      <c r="C209" s="5" t="s">
        <v>209</v>
      </c>
      <c r="D209" s="11">
        <v>439.34</v>
      </c>
      <c r="E209" s="68" t="s">
        <v>203</v>
      </c>
      <c r="G209" s="1" t="s">
        <v>88</v>
      </c>
      <c r="H209" s="1"/>
    </row>
    <row r="210" spans="1:8" ht="16.5">
      <c r="A210" s="13">
        <v>44507</v>
      </c>
      <c r="B210" s="48">
        <v>44501</v>
      </c>
      <c r="C210" s="20" t="s">
        <v>210</v>
      </c>
      <c r="D210" s="11">
        <v>439.34</v>
      </c>
      <c r="E210" s="68" t="s">
        <v>203</v>
      </c>
      <c r="G210" s="1" t="s">
        <v>88</v>
      </c>
      <c r="H210" s="1"/>
    </row>
    <row r="211" spans="1:8" ht="16.5">
      <c r="A211" s="13">
        <v>44507</v>
      </c>
      <c r="B211" s="48">
        <v>44501</v>
      </c>
      <c r="C211" s="5" t="s">
        <v>211</v>
      </c>
      <c r="D211" s="11">
        <v>439.34</v>
      </c>
      <c r="E211" s="68" t="s">
        <v>203</v>
      </c>
      <c r="G211" s="1" t="s">
        <v>88</v>
      </c>
      <c r="H211" s="1"/>
    </row>
    <row r="212" spans="1:8" ht="16.5">
      <c r="A212" s="13">
        <v>44507</v>
      </c>
      <c r="B212" s="48">
        <v>44501</v>
      </c>
      <c r="C212" s="5" t="s">
        <v>212</v>
      </c>
      <c r="D212" s="11">
        <v>439.34</v>
      </c>
      <c r="E212" s="68" t="s">
        <v>203</v>
      </c>
      <c r="G212" s="1" t="s">
        <v>88</v>
      </c>
      <c r="H212" s="1"/>
    </row>
    <row r="213" spans="1:8" ht="16.5">
      <c r="A213" s="13">
        <v>44507</v>
      </c>
      <c r="B213" s="48">
        <v>44501</v>
      </c>
      <c r="C213" s="5" t="s">
        <v>112</v>
      </c>
      <c r="D213" s="11">
        <v>439.34</v>
      </c>
      <c r="E213" s="68" t="s">
        <v>203</v>
      </c>
      <c r="G213" s="1" t="s">
        <v>88</v>
      </c>
      <c r="H213" s="1"/>
    </row>
    <row r="214" spans="1:8" ht="16.5">
      <c r="A214" s="13">
        <v>44507</v>
      </c>
      <c r="B214" s="48">
        <v>44501</v>
      </c>
      <c r="C214" s="5" t="s">
        <v>213</v>
      </c>
      <c r="D214" s="11">
        <v>439.34</v>
      </c>
      <c r="E214" s="68" t="s">
        <v>203</v>
      </c>
      <c r="G214" s="1" t="s">
        <v>88</v>
      </c>
      <c r="H214" s="1"/>
    </row>
    <row r="215" spans="1:8" ht="16.5">
      <c r="A215" s="13">
        <v>44507</v>
      </c>
      <c r="B215" s="48">
        <v>44501</v>
      </c>
      <c r="C215" s="5" t="s">
        <v>214</v>
      </c>
      <c r="D215" s="11">
        <v>439.34</v>
      </c>
      <c r="E215" s="68" t="s">
        <v>203</v>
      </c>
      <c r="G215" s="1" t="s">
        <v>88</v>
      </c>
      <c r="H215" s="1"/>
    </row>
    <row r="216" spans="1:8" ht="16.5">
      <c r="A216" s="13">
        <v>44507</v>
      </c>
      <c r="B216" s="48">
        <v>44501</v>
      </c>
      <c r="C216" s="5" t="s">
        <v>215</v>
      </c>
      <c r="D216" s="11">
        <v>439.34</v>
      </c>
      <c r="E216" s="68" t="s">
        <v>203</v>
      </c>
      <c r="G216" s="1" t="s">
        <v>88</v>
      </c>
      <c r="H216" s="1"/>
    </row>
    <row r="217" spans="1:8" ht="16.5">
      <c r="A217" s="13">
        <v>44507</v>
      </c>
      <c r="B217" s="48">
        <v>44501</v>
      </c>
      <c r="C217" s="5" t="s">
        <v>216</v>
      </c>
      <c r="D217" s="11">
        <v>439.34</v>
      </c>
      <c r="E217" s="68" t="s">
        <v>203</v>
      </c>
      <c r="G217" s="1" t="s">
        <v>88</v>
      </c>
      <c r="H217" s="1"/>
    </row>
    <row r="218" spans="1:8" ht="16.5">
      <c r="A218" s="13">
        <v>44508</v>
      </c>
      <c r="B218" s="48">
        <v>44501</v>
      </c>
      <c r="C218" s="5" t="s">
        <v>16</v>
      </c>
      <c r="D218" s="11">
        <v>439.34</v>
      </c>
      <c r="E218" s="68" t="s">
        <v>203</v>
      </c>
      <c r="G218" s="1" t="s">
        <v>88</v>
      </c>
      <c r="H218" s="1"/>
    </row>
    <row r="219" spans="1:8" ht="16.5">
      <c r="A219" s="13">
        <v>44509</v>
      </c>
      <c r="B219" s="48">
        <v>44501</v>
      </c>
      <c r="C219" s="1" t="s">
        <v>166</v>
      </c>
      <c r="D219" s="11">
        <v>50</v>
      </c>
      <c r="E219" s="1" t="s">
        <v>200</v>
      </c>
      <c r="G219" s="1" t="s">
        <v>31</v>
      </c>
      <c r="H219" s="22" t="s">
        <v>152</v>
      </c>
    </row>
    <row r="220" spans="1:8" ht="16.5">
      <c r="A220" s="13">
        <v>44509</v>
      </c>
      <c r="B220" s="48">
        <v>44501</v>
      </c>
      <c r="C220" s="1" t="s">
        <v>97</v>
      </c>
      <c r="D220" s="11">
        <v>372</v>
      </c>
      <c r="E220" s="1" t="s">
        <v>9</v>
      </c>
      <c r="F220" s="1">
        <v>20</v>
      </c>
      <c r="G220" s="1" t="s">
        <v>31</v>
      </c>
      <c r="H220" s="22" t="s">
        <v>152</v>
      </c>
    </row>
    <row r="221" spans="1:8" ht="16.5">
      <c r="A221" s="13">
        <v>44509</v>
      </c>
      <c r="B221" s="48">
        <v>44501</v>
      </c>
      <c r="C221" s="1" t="s">
        <v>217</v>
      </c>
      <c r="D221" s="11">
        <v>47.1</v>
      </c>
      <c r="E221" s="1" t="s">
        <v>218</v>
      </c>
      <c r="G221" s="1" t="s">
        <v>113</v>
      </c>
    </row>
    <row r="222" spans="1:8" ht="16.5">
      <c r="A222" s="13">
        <v>44510</v>
      </c>
      <c r="B222" s="48">
        <v>44501</v>
      </c>
      <c r="C222" s="1" t="s">
        <v>219</v>
      </c>
      <c r="D222" s="11">
        <v>50</v>
      </c>
      <c r="E222" s="1" t="s">
        <v>128</v>
      </c>
    </row>
    <row r="223" spans="1:8" ht="16.5">
      <c r="A223" s="13">
        <v>44510</v>
      </c>
      <c r="B223" s="48">
        <v>44501</v>
      </c>
      <c r="C223" s="1" t="s">
        <v>168</v>
      </c>
      <c r="D223" s="11">
        <v>297</v>
      </c>
      <c r="E223" s="1" t="s">
        <v>9</v>
      </c>
      <c r="G223" s="1" t="s">
        <v>31</v>
      </c>
      <c r="H223" s="22" t="s">
        <v>152</v>
      </c>
    </row>
    <row r="224" spans="1:8" ht="16.5">
      <c r="A224" s="13">
        <v>44510</v>
      </c>
      <c r="B224" s="48">
        <v>44501</v>
      </c>
      <c r="C224" s="1" t="s">
        <v>148</v>
      </c>
      <c r="D224" s="11">
        <v>297</v>
      </c>
      <c r="E224" s="1" t="s">
        <v>9</v>
      </c>
      <c r="G224" s="1" t="s">
        <v>31</v>
      </c>
      <c r="H224" s="22" t="s">
        <v>152</v>
      </c>
    </row>
    <row r="225" spans="1:8" ht="16.5">
      <c r="A225" s="13">
        <v>44511</v>
      </c>
      <c r="B225" s="48">
        <v>44501</v>
      </c>
      <c r="C225" s="1" t="s">
        <v>220</v>
      </c>
      <c r="D225" s="11">
        <v>439.34</v>
      </c>
      <c r="E225" s="68" t="s">
        <v>203</v>
      </c>
      <c r="G225" s="1" t="s">
        <v>88</v>
      </c>
      <c r="H225" s="1"/>
    </row>
    <row r="226" spans="1:8" ht="16.5">
      <c r="A226" s="13">
        <v>44511</v>
      </c>
      <c r="B226" s="48">
        <v>44501</v>
      </c>
      <c r="C226" s="1" t="s">
        <v>221</v>
      </c>
      <c r="D226" s="11">
        <v>297</v>
      </c>
      <c r="E226" s="1" t="s">
        <v>9</v>
      </c>
      <c r="G226" s="1" t="s">
        <v>31</v>
      </c>
      <c r="H226" s="22" t="s">
        <v>152</v>
      </c>
    </row>
    <row r="227" spans="1:8" ht="16.5">
      <c r="A227" s="13">
        <v>44511</v>
      </c>
      <c r="B227" s="48">
        <v>44501</v>
      </c>
      <c r="C227" s="1" t="s">
        <v>158</v>
      </c>
      <c r="D227" s="11">
        <v>297</v>
      </c>
      <c r="E227" s="1" t="s">
        <v>9</v>
      </c>
      <c r="G227" s="1" t="s">
        <v>31</v>
      </c>
      <c r="H227" s="22" t="s">
        <v>152</v>
      </c>
    </row>
    <row r="228" spans="1:8" ht="16.5">
      <c r="A228" s="13">
        <v>44512</v>
      </c>
      <c r="B228" s="48">
        <v>44501</v>
      </c>
      <c r="C228" s="1" t="s">
        <v>222</v>
      </c>
      <c r="D228" s="11">
        <v>439.34</v>
      </c>
      <c r="E228" s="68" t="s">
        <v>203</v>
      </c>
      <c r="G228" s="1" t="s">
        <v>88</v>
      </c>
      <c r="H228" s="1"/>
    </row>
    <row r="229" spans="1:8" ht="16.5">
      <c r="A229" s="13">
        <v>44512</v>
      </c>
      <c r="B229" s="48">
        <v>44501</v>
      </c>
      <c r="C229" s="1" t="s">
        <v>223</v>
      </c>
      <c r="D229" s="11">
        <v>297</v>
      </c>
      <c r="E229" s="1" t="s">
        <v>9</v>
      </c>
      <c r="G229" s="1" t="s">
        <v>31</v>
      </c>
      <c r="H229" s="22" t="s">
        <v>152</v>
      </c>
    </row>
    <row r="230" spans="1:8" ht="16.5">
      <c r="A230" s="13">
        <v>44514</v>
      </c>
      <c r="B230" s="48">
        <v>44501</v>
      </c>
      <c r="C230" s="1" t="s">
        <v>224</v>
      </c>
      <c r="D230" s="11">
        <v>439.34</v>
      </c>
      <c r="E230" s="68" t="s">
        <v>203</v>
      </c>
      <c r="G230" s="1" t="s">
        <v>88</v>
      </c>
      <c r="H230" s="1"/>
    </row>
    <row r="231" spans="1:8" ht="16.5">
      <c r="A231" s="13">
        <v>44514</v>
      </c>
      <c r="B231" s="48">
        <v>44501</v>
      </c>
      <c r="C231" s="1" t="s">
        <v>225</v>
      </c>
      <c r="D231" s="11">
        <v>439.34</v>
      </c>
      <c r="E231" s="68" t="s">
        <v>203</v>
      </c>
      <c r="G231" s="1" t="s">
        <v>88</v>
      </c>
      <c r="H231" s="1"/>
    </row>
    <row r="232" spans="1:8" ht="16.5">
      <c r="A232" s="13">
        <v>44515</v>
      </c>
      <c r="B232" s="48">
        <v>44501</v>
      </c>
      <c r="C232" s="1" t="s">
        <v>94</v>
      </c>
      <c r="D232" s="11">
        <v>340</v>
      </c>
      <c r="E232" s="1" t="s">
        <v>106</v>
      </c>
      <c r="F232" s="1">
        <v>17</v>
      </c>
      <c r="G232" s="1" t="s">
        <v>31</v>
      </c>
    </row>
    <row r="233" spans="1:8" ht="16.5">
      <c r="A233" s="13">
        <v>44517</v>
      </c>
      <c r="B233" s="48">
        <v>44501</v>
      </c>
      <c r="C233" s="1" t="s">
        <v>226</v>
      </c>
      <c r="D233" s="11">
        <v>297</v>
      </c>
      <c r="E233" s="1" t="s">
        <v>9</v>
      </c>
      <c r="G233" s="1" t="s">
        <v>31</v>
      </c>
      <c r="H233" s="22" t="s">
        <v>152</v>
      </c>
    </row>
    <row r="234" spans="1:8" ht="16.5">
      <c r="A234" s="13">
        <v>44517</v>
      </c>
      <c r="B234" s="48">
        <v>44501</v>
      </c>
      <c r="C234" s="1" t="s">
        <v>227</v>
      </c>
      <c r="D234" s="11">
        <v>297</v>
      </c>
      <c r="E234" s="1" t="s">
        <v>9</v>
      </c>
      <c r="G234" s="1" t="s">
        <v>31</v>
      </c>
    </row>
    <row r="235" spans="1:8" ht="16.5">
      <c r="A235" s="13">
        <v>44518</v>
      </c>
      <c r="B235" s="48">
        <v>44501</v>
      </c>
      <c r="C235" s="1" t="s">
        <v>228</v>
      </c>
      <c r="D235" s="11">
        <v>297</v>
      </c>
      <c r="E235" s="1" t="s">
        <v>9</v>
      </c>
      <c r="G235" s="1" t="s">
        <v>31</v>
      </c>
      <c r="H235" s="22" t="s">
        <v>152</v>
      </c>
    </row>
    <row r="236" spans="1:8">
      <c r="A236" s="13">
        <v>44522</v>
      </c>
      <c r="B236" s="48">
        <v>44501</v>
      </c>
      <c r="C236" s="1" t="s">
        <v>16</v>
      </c>
      <c r="D236" s="11">
        <v>50</v>
      </c>
      <c r="E236" s="1" t="s">
        <v>79</v>
      </c>
      <c r="F236" s="1">
        <v>1</v>
      </c>
      <c r="G236" s="1" t="s">
        <v>113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D10A-0823-4D36-851D-80594BE295E3}">
  <dimension ref="A1:D11"/>
  <sheetViews>
    <sheetView workbookViewId="0">
      <selection activeCell="A13" sqref="A13"/>
    </sheetView>
  </sheetViews>
  <sheetFormatPr defaultRowHeight="13.9"/>
  <cols>
    <col min="1" max="1" width="19.625" style="1" customWidth="1"/>
    <col min="2" max="2" width="16.5" style="5" customWidth="1"/>
    <col min="3" max="3" width="12.875" style="35" customWidth="1"/>
    <col min="4" max="4" width="24.25" style="1" bestFit="1" customWidth="1"/>
  </cols>
  <sheetData>
    <row r="1" spans="1:4" s="8" customFormat="1" ht="18.600000000000001" customHeight="1" thickBot="1">
      <c r="A1" s="8" t="s">
        <v>229</v>
      </c>
      <c r="B1" s="9" t="s">
        <v>230</v>
      </c>
      <c r="C1" s="10" t="s">
        <v>26</v>
      </c>
      <c r="D1" s="8" t="s">
        <v>231</v>
      </c>
    </row>
    <row r="2" spans="1:4" ht="14.45" thickTop="1"/>
    <row r="3" spans="1:4">
      <c r="A3" s="1" t="s">
        <v>232</v>
      </c>
      <c r="B3" s="5">
        <v>63</v>
      </c>
      <c r="C3" s="35">
        <v>504</v>
      </c>
      <c r="D3" s="17">
        <v>44417</v>
      </c>
    </row>
    <row r="4" spans="1:4">
      <c r="A4" s="1" t="s">
        <v>233</v>
      </c>
      <c r="B4" s="5">
        <v>62</v>
      </c>
      <c r="C4" s="35">
        <v>496</v>
      </c>
      <c r="D4" s="17">
        <v>44417</v>
      </c>
    </row>
    <row r="5" spans="1:4">
      <c r="A5" s="1" t="s">
        <v>234</v>
      </c>
      <c r="B5" s="5">
        <v>125</v>
      </c>
      <c r="C5" s="35">
        <v>1000</v>
      </c>
      <c r="D5" s="17">
        <v>44431</v>
      </c>
    </row>
    <row r="6" spans="1:4">
      <c r="A6" s="1" t="s">
        <v>235</v>
      </c>
      <c r="B6" s="5">
        <v>162</v>
      </c>
      <c r="C6" s="35">
        <v>1304</v>
      </c>
      <c r="D6" s="17">
        <v>44446</v>
      </c>
    </row>
    <row r="7" spans="1:4">
      <c r="A7" s="1" t="s">
        <v>236</v>
      </c>
      <c r="B7" s="5">
        <v>179</v>
      </c>
      <c r="C7" s="35">
        <v>1550</v>
      </c>
      <c r="D7" s="17">
        <v>44458</v>
      </c>
    </row>
    <row r="8" spans="1:4">
      <c r="A8" s="1" t="s">
        <v>237</v>
      </c>
      <c r="B8" s="5">
        <v>215</v>
      </c>
      <c r="C8" s="35">
        <v>1720</v>
      </c>
      <c r="D8" s="17">
        <v>44472</v>
      </c>
    </row>
    <row r="9" spans="1:4">
      <c r="A9" s="1" t="s">
        <v>238</v>
      </c>
      <c r="B9" s="5">
        <v>228</v>
      </c>
      <c r="C9" s="35">
        <v>1848</v>
      </c>
      <c r="D9" s="17">
        <v>44487</v>
      </c>
    </row>
    <row r="10" spans="1:4">
      <c r="A10" s="1" t="s">
        <v>239</v>
      </c>
      <c r="B10" s="5">
        <v>277</v>
      </c>
      <c r="C10" s="35">
        <v>2252</v>
      </c>
      <c r="D10" s="17">
        <v>44498</v>
      </c>
    </row>
    <row r="11" spans="1:4">
      <c r="A11" s="1" t="s">
        <v>240</v>
      </c>
      <c r="B11" s="5">
        <v>270</v>
      </c>
      <c r="C11" s="35">
        <v>2208</v>
      </c>
      <c r="D11" s="17">
        <v>44515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BD67-749C-405B-8279-68AF53415523}">
  <dimension ref="A1:F222"/>
  <sheetViews>
    <sheetView zoomScaleNormal="100" workbookViewId="0">
      <selection activeCell="F141" sqref="F141"/>
    </sheetView>
  </sheetViews>
  <sheetFormatPr defaultRowHeight="13.9"/>
  <cols>
    <col min="2" max="2" width="18.75" customWidth="1"/>
    <col min="3" max="3" width="19.25" customWidth="1"/>
    <col min="4" max="4" width="16.75" style="1" customWidth="1"/>
    <col min="5" max="5" width="23.5" customWidth="1"/>
    <col min="6" max="6" width="21.75" customWidth="1"/>
    <col min="7" max="7" width="23.75" bestFit="1" customWidth="1"/>
    <col min="8" max="8" width="14.125" customWidth="1"/>
  </cols>
  <sheetData>
    <row r="1" spans="1:6" s="8" customFormat="1" ht="17.45" customHeight="1" thickBot="1">
      <c r="A1" s="32"/>
      <c r="B1" s="8" t="str">
        <f>PAGOS!C1</f>
        <v>CLIENTE</v>
      </c>
      <c r="C1" s="14" t="s">
        <v>241</v>
      </c>
      <c r="D1" s="8" t="s">
        <v>242</v>
      </c>
      <c r="E1" s="8" t="s">
        <v>243</v>
      </c>
      <c r="F1" s="8" t="s">
        <v>244</v>
      </c>
    </row>
    <row r="2" spans="1:6" ht="16.5">
      <c r="B2" s="76" t="s">
        <v>245</v>
      </c>
      <c r="C2" s="75" t="s">
        <v>9</v>
      </c>
      <c r="D2" s="15">
        <v>44498</v>
      </c>
      <c r="E2" s="5" t="s">
        <v>34</v>
      </c>
      <c r="F2" s="33" t="s">
        <v>246</v>
      </c>
    </row>
    <row r="3" spans="1:6" ht="16.5">
      <c r="B3" s="76"/>
      <c r="C3" s="75"/>
      <c r="D3" s="17">
        <v>44502</v>
      </c>
      <c r="E3" s="5" t="s">
        <v>247</v>
      </c>
      <c r="F3" s="33" t="s">
        <v>246</v>
      </c>
    </row>
    <row r="4" spans="1:6" ht="16.5">
      <c r="B4" s="76"/>
      <c r="C4" s="75"/>
      <c r="D4" s="17">
        <v>44509</v>
      </c>
      <c r="E4" s="5" t="s">
        <v>248</v>
      </c>
      <c r="F4" s="33" t="s">
        <v>246</v>
      </c>
    </row>
    <row r="5" spans="1:6" ht="16.5">
      <c r="B5" s="76"/>
      <c r="C5" s="75"/>
      <c r="D5" s="17">
        <v>44516</v>
      </c>
      <c r="E5" s="5" t="s">
        <v>249</v>
      </c>
      <c r="F5" s="33" t="s">
        <v>246</v>
      </c>
    </row>
    <row r="6" spans="1:6" ht="16.5">
      <c r="B6" s="76"/>
      <c r="C6" s="75"/>
      <c r="D6" s="17">
        <v>44523</v>
      </c>
      <c r="E6" s="5" t="s">
        <v>250</v>
      </c>
      <c r="F6" s="58" t="s">
        <v>251</v>
      </c>
    </row>
    <row r="7" spans="1:6" s="27" customFormat="1">
      <c r="D7" s="25"/>
    </row>
    <row r="8" spans="1:6" ht="16.5">
      <c r="B8" s="74" t="s">
        <v>78</v>
      </c>
      <c r="C8" s="75" t="s">
        <v>9</v>
      </c>
      <c r="D8" s="17">
        <v>44505</v>
      </c>
      <c r="E8" s="5" t="s">
        <v>34</v>
      </c>
      <c r="F8" s="33" t="s">
        <v>246</v>
      </c>
    </row>
    <row r="9" spans="1:6" ht="16.5">
      <c r="B9" s="74"/>
      <c r="C9" s="75"/>
      <c r="D9" s="17">
        <v>44509</v>
      </c>
      <c r="E9" s="5" t="s">
        <v>247</v>
      </c>
      <c r="F9" s="33" t="s">
        <v>246</v>
      </c>
    </row>
    <row r="10" spans="1:6" ht="16.5">
      <c r="B10" s="74"/>
      <c r="C10" s="75"/>
      <c r="D10" s="17">
        <v>44511</v>
      </c>
      <c r="E10" s="5" t="s">
        <v>248</v>
      </c>
      <c r="F10" s="33" t="s">
        <v>246</v>
      </c>
    </row>
    <row r="11" spans="1:6" ht="16.5">
      <c r="B11" s="74"/>
      <c r="C11" s="75"/>
      <c r="D11" s="17">
        <v>44518</v>
      </c>
      <c r="E11" s="5" t="s">
        <v>249</v>
      </c>
      <c r="F11" s="33" t="s">
        <v>246</v>
      </c>
    </row>
    <row r="12" spans="1:6" ht="16.5">
      <c r="B12" s="74"/>
      <c r="C12" s="75"/>
      <c r="D12" s="17">
        <v>44525</v>
      </c>
      <c r="E12" s="5" t="s">
        <v>250</v>
      </c>
      <c r="F12" s="5" t="s">
        <v>251</v>
      </c>
    </row>
    <row r="13" spans="1:6" s="27" customFormat="1" ht="16.5">
      <c r="D13" s="25"/>
    </row>
    <row r="14" spans="1:6" ht="16.5">
      <c r="B14" s="76" t="s">
        <v>252</v>
      </c>
      <c r="C14" s="74" t="s">
        <v>9</v>
      </c>
      <c r="D14" s="15">
        <v>44505</v>
      </c>
      <c r="E14" s="5" t="s">
        <v>34</v>
      </c>
      <c r="F14" s="33" t="s">
        <v>246</v>
      </c>
    </row>
    <row r="15" spans="1:6" ht="16.5">
      <c r="B15" s="76"/>
      <c r="C15" s="74"/>
      <c r="D15" s="15">
        <v>44508</v>
      </c>
      <c r="E15" s="5" t="s">
        <v>247</v>
      </c>
      <c r="F15" s="33" t="s">
        <v>246</v>
      </c>
    </row>
    <row r="16" spans="1:6" ht="16.5">
      <c r="B16" s="76"/>
      <c r="C16" s="74"/>
      <c r="D16" s="15">
        <v>44515</v>
      </c>
      <c r="E16" s="5" t="s">
        <v>248</v>
      </c>
      <c r="F16" s="33" t="s">
        <v>246</v>
      </c>
    </row>
    <row r="17" spans="2:6" ht="16.5">
      <c r="B17" s="76"/>
      <c r="C17" s="74"/>
      <c r="D17" s="15">
        <v>44522</v>
      </c>
      <c r="E17" s="5" t="s">
        <v>249</v>
      </c>
      <c r="F17" s="58" t="s">
        <v>251</v>
      </c>
    </row>
    <row r="18" spans="2:6" ht="16.5">
      <c r="B18" s="76"/>
      <c r="C18" s="74"/>
      <c r="D18" s="15">
        <v>44529</v>
      </c>
      <c r="E18" s="5" t="s">
        <v>250</v>
      </c>
      <c r="F18" s="5" t="s">
        <v>251</v>
      </c>
    </row>
    <row r="19" spans="2:6" s="27" customFormat="1" ht="16.5">
      <c r="D19" s="34"/>
    </row>
    <row r="20" spans="2:6" ht="16.5">
      <c r="B20" s="74" t="s">
        <v>112</v>
      </c>
      <c r="C20" s="74" t="s">
        <v>9</v>
      </c>
      <c r="D20" s="17">
        <v>44512</v>
      </c>
      <c r="E20" s="5" t="s">
        <v>34</v>
      </c>
      <c r="F20" s="33" t="s">
        <v>246</v>
      </c>
    </row>
    <row r="21" spans="2:6" ht="16.5">
      <c r="B21" s="74"/>
      <c r="C21" s="74"/>
      <c r="D21" s="17">
        <v>44515</v>
      </c>
      <c r="E21" s="5" t="s">
        <v>247</v>
      </c>
      <c r="F21" s="33" t="s">
        <v>246</v>
      </c>
    </row>
    <row r="22" spans="2:6" ht="16.5">
      <c r="B22" s="74"/>
      <c r="C22" s="74"/>
      <c r="D22" s="17">
        <v>44522</v>
      </c>
      <c r="E22" s="5" t="s">
        <v>248</v>
      </c>
      <c r="F22" s="58" t="s">
        <v>251</v>
      </c>
    </row>
    <row r="23" spans="2:6" ht="16.5">
      <c r="B23" s="74"/>
      <c r="C23" s="74"/>
      <c r="D23" s="17">
        <v>44529</v>
      </c>
      <c r="E23" s="5" t="s">
        <v>249</v>
      </c>
      <c r="F23" s="5" t="s">
        <v>251</v>
      </c>
    </row>
    <row r="24" spans="2:6" ht="16.5">
      <c r="B24" s="74"/>
      <c r="C24" s="74"/>
      <c r="D24" s="17">
        <v>44536</v>
      </c>
      <c r="E24" s="5" t="s">
        <v>250</v>
      </c>
      <c r="F24" s="5" t="s">
        <v>251</v>
      </c>
    </row>
    <row r="25" spans="2:6" s="27" customFormat="1" ht="16.5">
      <c r="D25" s="25"/>
    </row>
    <row r="26" spans="2:6" ht="16.5">
      <c r="B26" s="74" t="s">
        <v>140</v>
      </c>
      <c r="C26" s="74" t="s">
        <v>9</v>
      </c>
      <c r="D26" s="17">
        <v>44496</v>
      </c>
      <c r="E26" s="5" t="s">
        <v>34</v>
      </c>
      <c r="F26" s="33" t="s">
        <v>246</v>
      </c>
    </row>
    <row r="27" spans="2:6" ht="16.5">
      <c r="B27" s="74"/>
      <c r="C27" s="74"/>
      <c r="D27" s="17">
        <v>44498</v>
      </c>
      <c r="E27" s="5" t="s">
        <v>247</v>
      </c>
      <c r="F27" s="33" t="s">
        <v>246</v>
      </c>
    </row>
    <row r="28" spans="2:6" ht="16.5">
      <c r="B28" s="74"/>
      <c r="C28" s="74"/>
      <c r="D28" s="17">
        <v>44505</v>
      </c>
      <c r="E28" s="5" t="s">
        <v>248</v>
      </c>
      <c r="F28" s="33" t="s">
        <v>246</v>
      </c>
    </row>
    <row r="29" spans="2:6" ht="16.5">
      <c r="B29" s="74"/>
      <c r="C29" s="74"/>
      <c r="D29" s="17">
        <v>44512</v>
      </c>
      <c r="E29" s="5" t="s">
        <v>249</v>
      </c>
      <c r="F29" s="33" t="s">
        <v>246</v>
      </c>
    </row>
    <row r="30" spans="2:6" ht="16.5">
      <c r="B30" s="74"/>
      <c r="C30" s="74"/>
      <c r="D30" s="17">
        <v>44519</v>
      </c>
      <c r="E30" s="5" t="s">
        <v>250</v>
      </c>
      <c r="F30" s="33" t="s">
        <v>246</v>
      </c>
    </row>
    <row r="31" spans="2:6" s="27" customFormat="1" ht="17.25" customHeight="1">
      <c r="D31" s="25"/>
    </row>
    <row r="32" spans="2:6" ht="15" customHeight="1">
      <c r="B32" s="76" t="s">
        <v>253</v>
      </c>
      <c r="C32" s="74" t="s">
        <v>9</v>
      </c>
      <c r="D32" s="17">
        <v>44504</v>
      </c>
      <c r="E32" s="5" t="s">
        <v>34</v>
      </c>
      <c r="F32" s="33" t="s">
        <v>246</v>
      </c>
    </row>
    <row r="33" spans="2:6" ht="16.5">
      <c r="B33" s="76"/>
      <c r="C33" s="74"/>
      <c r="D33" s="17">
        <v>44505</v>
      </c>
      <c r="E33" s="5" t="s">
        <v>247</v>
      </c>
      <c r="F33" s="33" t="s">
        <v>246</v>
      </c>
    </row>
    <row r="34" spans="2:6" ht="16.5">
      <c r="B34" s="76"/>
      <c r="C34" s="74"/>
      <c r="D34" s="17">
        <v>44512</v>
      </c>
      <c r="E34" s="5" t="s">
        <v>248</v>
      </c>
      <c r="F34" s="33" t="s">
        <v>246</v>
      </c>
    </row>
    <row r="35" spans="2:6" ht="16.5">
      <c r="B35" s="76"/>
      <c r="C35" s="74"/>
      <c r="D35" s="17">
        <v>44519</v>
      </c>
      <c r="E35" s="5" t="s">
        <v>249</v>
      </c>
      <c r="F35" s="33" t="s">
        <v>246</v>
      </c>
    </row>
    <row r="36" spans="2:6" ht="16.5">
      <c r="B36" s="76"/>
      <c r="C36" s="74"/>
      <c r="D36" s="17">
        <v>44526</v>
      </c>
      <c r="E36" s="5" t="s">
        <v>250</v>
      </c>
      <c r="F36" s="1" t="s">
        <v>251</v>
      </c>
    </row>
    <row r="37" spans="2:6" s="27" customFormat="1" ht="16.5">
      <c r="D37" s="25"/>
    </row>
    <row r="38" spans="2:6" ht="16.5">
      <c r="B38" s="74" t="s">
        <v>148</v>
      </c>
      <c r="C38" s="74" t="s">
        <v>9</v>
      </c>
      <c r="D38" s="17">
        <v>44512</v>
      </c>
      <c r="E38" s="5" t="s">
        <v>34</v>
      </c>
      <c r="F38" s="33" t="s">
        <v>246</v>
      </c>
    </row>
    <row r="39" spans="2:6" ht="16.5">
      <c r="B39" s="74"/>
      <c r="C39" s="74"/>
      <c r="D39" s="17">
        <v>44517</v>
      </c>
      <c r="E39" s="5" t="s">
        <v>247</v>
      </c>
      <c r="F39" s="33" t="s">
        <v>246</v>
      </c>
    </row>
    <row r="40" spans="2:6" ht="16.5">
      <c r="B40" s="74"/>
      <c r="C40" s="74"/>
      <c r="D40" s="17">
        <v>44524</v>
      </c>
      <c r="E40" s="5" t="s">
        <v>248</v>
      </c>
      <c r="F40" s="1" t="s">
        <v>251</v>
      </c>
    </row>
    <row r="41" spans="2:6" ht="16.5">
      <c r="B41" s="74"/>
      <c r="C41" s="74"/>
      <c r="D41" s="17">
        <v>44531</v>
      </c>
      <c r="E41" s="5" t="s">
        <v>249</v>
      </c>
      <c r="F41" s="1" t="s">
        <v>251</v>
      </c>
    </row>
    <row r="42" spans="2:6" ht="16.5">
      <c r="B42" s="74"/>
      <c r="C42" s="74"/>
      <c r="D42" s="17">
        <v>44538</v>
      </c>
      <c r="E42" s="5" t="s">
        <v>250</v>
      </c>
      <c r="F42" s="1" t="s">
        <v>251</v>
      </c>
    </row>
    <row r="43" spans="2:6" s="27" customFormat="1" ht="16.5">
      <c r="D43" s="25"/>
    </row>
    <row r="44" spans="2:6">
      <c r="B44" s="74" t="s">
        <v>153</v>
      </c>
      <c r="C44" s="74" t="s">
        <v>9</v>
      </c>
      <c r="D44" s="17">
        <v>44476</v>
      </c>
      <c r="E44" s="5" t="s">
        <v>247</v>
      </c>
      <c r="F44" s="33" t="s">
        <v>246</v>
      </c>
    </row>
    <row r="45" spans="2:6">
      <c r="B45" s="74"/>
      <c r="C45" s="74"/>
      <c r="D45" s="17">
        <v>44483</v>
      </c>
      <c r="E45" s="5" t="s">
        <v>248</v>
      </c>
      <c r="F45" s="33" t="s">
        <v>246</v>
      </c>
    </row>
    <row r="46" spans="2:6">
      <c r="B46" s="74"/>
      <c r="C46" s="74"/>
      <c r="D46" s="17">
        <v>44490</v>
      </c>
      <c r="E46" s="5" t="s">
        <v>249</v>
      </c>
      <c r="F46" s="33" t="s">
        <v>246</v>
      </c>
    </row>
    <row r="47" spans="2:6">
      <c r="B47" s="74"/>
      <c r="C47" s="74"/>
      <c r="D47" s="17">
        <v>44497</v>
      </c>
      <c r="E47" s="5" t="s">
        <v>250</v>
      </c>
      <c r="F47" s="5" t="s">
        <v>251</v>
      </c>
    </row>
    <row r="48" spans="2:6" s="41" customFormat="1" ht="16.5">
      <c r="D48" s="42"/>
    </row>
    <row r="49" spans="2:6" ht="16.5">
      <c r="B49" s="74" t="s">
        <v>158</v>
      </c>
      <c r="C49" s="74" t="s">
        <v>9</v>
      </c>
      <c r="D49" s="17">
        <v>44515</v>
      </c>
      <c r="E49" s="5" t="s">
        <v>34</v>
      </c>
      <c r="F49" s="33" t="s">
        <v>246</v>
      </c>
    </row>
    <row r="50" spans="2:6" ht="16.5">
      <c r="B50" s="74"/>
      <c r="C50" s="74"/>
      <c r="D50" s="17">
        <v>44518</v>
      </c>
      <c r="E50" s="5" t="s">
        <v>247</v>
      </c>
      <c r="F50" s="33" t="s">
        <v>246</v>
      </c>
    </row>
    <row r="51" spans="2:6" ht="16.5">
      <c r="B51" s="74"/>
      <c r="C51" s="74"/>
      <c r="D51" s="17">
        <v>44525</v>
      </c>
      <c r="E51" s="5" t="s">
        <v>248</v>
      </c>
      <c r="F51" s="5" t="s">
        <v>251</v>
      </c>
    </row>
    <row r="52" spans="2:6" ht="16.5">
      <c r="B52" s="74"/>
      <c r="C52" s="74"/>
      <c r="D52" s="17">
        <v>44532</v>
      </c>
      <c r="E52" s="5" t="s">
        <v>249</v>
      </c>
      <c r="F52" s="5" t="s">
        <v>251</v>
      </c>
    </row>
    <row r="53" spans="2:6">
      <c r="B53" s="74"/>
      <c r="C53" s="74"/>
      <c r="D53" s="17">
        <v>44539</v>
      </c>
      <c r="E53" s="5" t="s">
        <v>250</v>
      </c>
      <c r="F53" s="5" t="s">
        <v>251</v>
      </c>
    </row>
    <row r="54" spans="2:6" s="27" customFormat="1" ht="16.5">
      <c r="D54" s="25"/>
    </row>
    <row r="55" spans="2:6">
      <c r="B55" s="74" t="s">
        <v>254</v>
      </c>
      <c r="C55" s="74" t="s">
        <v>9</v>
      </c>
      <c r="D55" s="17">
        <v>44484</v>
      </c>
      <c r="E55" s="5" t="s">
        <v>46</v>
      </c>
      <c r="F55" s="33" t="s">
        <v>246</v>
      </c>
    </row>
    <row r="56" spans="2:6">
      <c r="B56" s="74"/>
      <c r="C56" s="74"/>
      <c r="D56" s="17">
        <v>44489</v>
      </c>
      <c r="E56" s="5" t="s">
        <v>34</v>
      </c>
      <c r="F56" s="33" t="s">
        <v>246</v>
      </c>
    </row>
    <row r="57" spans="2:6" ht="16.5">
      <c r="B57" s="74"/>
      <c r="C57" s="74"/>
      <c r="D57" s="17">
        <v>44495</v>
      </c>
      <c r="E57" s="5" t="s">
        <v>247</v>
      </c>
      <c r="F57" s="33" t="s">
        <v>246</v>
      </c>
    </row>
    <row r="58" spans="2:6" ht="16.5">
      <c r="B58" s="74"/>
      <c r="C58" s="74"/>
      <c r="D58" s="17">
        <v>44502</v>
      </c>
      <c r="E58" s="5" t="s">
        <v>248</v>
      </c>
      <c r="F58" s="33" t="s">
        <v>246</v>
      </c>
    </row>
    <row r="59" spans="2:6" ht="16.5">
      <c r="B59" s="74"/>
      <c r="C59" s="74"/>
      <c r="D59" s="17">
        <v>44509</v>
      </c>
      <c r="E59" s="5" t="s">
        <v>249</v>
      </c>
      <c r="F59" s="33" t="s">
        <v>246</v>
      </c>
    </row>
    <row r="60" spans="2:6" ht="16.5">
      <c r="B60" s="74"/>
      <c r="C60" s="74"/>
      <c r="D60" s="17">
        <v>44516</v>
      </c>
      <c r="E60" s="5" t="s">
        <v>250</v>
      </c>
      <c r="F60" s="33" t="s">
        <v>246</v>
      </c>
    </row>
    <row r="61" spans="2:6" s="27" customFormat="1" ht="16.5">
      <c r="D61" s="25"/>
    </row>
    <row r="62" spans="2:6">
      <c r="B62" s="74" t="s">
        <v>63</v>
      </c>
      <c r="C62" s="74" t="s">
        <v>9</v>
      </c>
      <c r="D62" s="17">
        <v>44491</v>
      </c>
      <c r="E62" s="1" t="s">
        <v>34</v>
      </c>
      <c r="F62" s="33" t="s">
        <v>246</v>
      </c>
    </row>
    <row r="63" spans="2:6" ht="16.5">
      <c r="B63" s="74"/>
      <c r="C63" s="74"/>
      <c r="D63" s="17">
        <v>44495</v>
      </c>
      <c r="E63" s="5" t="s">
        <v>247</v>
      </c>
      <c r="F63" s="33" t="s">
        <v>246</v>
      </c>
    </row>
    <row r="64" spans="2:6" ht="16.5">
      <c r="B64" s="74"/>
      <c r="C64" s="74"/>
      <c r="D64" s="17">
        <v>44502</v>
      </c>
      <c r="E64" s="5" t="s">
        <v>248</v>
      </c>
      <c r="F64" s="33" t="s">
        <v>246</v>
      </c>
    </row>
    <row r="65" spans="2:6" ht="16.5">
      <c r="B65" s="74"/>
      <c r="C65" s="74"/>
      <c r="D65" s="17">
        <v>44509</v>
      </c>
      <c r="E65" s="5" t="s">
        <v>249</v>
      </c>
      <c r="F65" s="33" t="s">
        <v>246</v>
      </c>
    </row>
    <row r="66" spans="2:6" ht="16.5">
      <c r="B66" s="74"/>
      <c r="C66" s="74"/>
      <c r="D66" s="17">
        <v>44516</v>
      </c>
      <c r="E66" s="5" t="s">
        <v>250</v>
      </c>
      <c r="F66" s="33" t="s">
        <v>246</v>
      </c>
    </row>
    <row r="67" spans="2:6" s="27" customFormat="1">
      <c r="C67" s="55"/>
      <c r="D67" s="25"/>
    </row>
    <row r="68" spans="2:6">
      <c r="B68" s="74" t="s">
        <v>174</v>
      </c>
      <c r="C68" s="74" t="s">
        <v>9</v>
      </c>
      <c r="D68" s="17">
        <v>44491</v>
      </c>
      <c r="E68" s="5" t="s">
        <v>46</v>
      </c>
      <c r="F68" s="33" t="s">
        <v>246</v>
      </c>
    </row>
    <row r="69" spans="2:6" ht="16.5">
      <c r="B69" s="74"/>
      <c r="C69" s="74"/>
      <c r="D69" s="17">
        <v>44494</v>
      </c>
      <c r="E69" s="1" t="s">
        <v>34</v>
      </c>
      <c r="F69" s="33" t="s">
        <v>246</v>
      </c>
    </row>
    <row r="70" spans="2:6" ht="16.5">
      <c r="B70" s="74"/>
      <c r="C70" s="74"/>
      <c r="D70" s="17">
        <v>44502</v>
      </c>
      <c r="E70" s="5" t="s">
        <v>247</v>
      </c>
      <c r="F70" s="33" t="s">
        <v>246</v>
      </c>
    </row>
    <row r="71" spans="2:6" ht="16.5">
      <c r="B71" s="74"/>
      <c r="C71" s="74"/>
      <c r="D71" s="17">
        <v>44509</v>
      </c>
      <c r="E71" s="5" t="s">
        <v>248</v>
      </c>
      <c r="F71" s="33" t="s">
        <v>246</v>
      </c>
    </row>
    <row r="72" spans="2:6" ht="16.5">
      <c r="B72" s="74"/>
      <c r="C72" s="74"/>
      <c r="D72" s="17">
        <v>44516</v>
      </c>
      <c r="E72" s="5" t="s">
        <v>249</v>
      </c>
      <c r="F72" s="33" t="s">
        <v>246</v>
      </c>
    </row>
    <row r="73" spans="2:6">
      <c r="B73" s="74"/>
      <c r="C73" s="74"/>
      <c r="D73" s="17">
        <v>44523</v>
      </c>
      <c r="E73" s="5" t="s">
        <v>250</v>
      </c>
      <c r="F73" s="58" t="s">
        <v>251</v>
      </c>
    </row>
    <row r="74" spans="2:6" s="27" customFormat="1">
      <c r="D74" s="25"/>
    </row>
    <row r="75" spans="2:6">
      <c r="B75" s="74" t="s">
        <v>255</v>
      </c>
      <c r="C75" s="74" t="s">
        <v>9</v>
      </c>
      <c r="D75" s="17">
        <v>44491</v>
      </c>
      <c r="E75" s="5" t="s">
        <v>46</v>
      </c>
      <c r="F75" s="33" t="s">
        <v>246</v>
      </c>
    </row>
    <row r="76" spans="2:6" ht="16.5">
      <c r="B76" s="74"/>
      <c r="C76" s="74"/>
      <c r="D76" s="17">
        <v>44494</v>
      </c>
      <c r="E76" s="1" t="s">
        <v>34</v>
      </c>
      <c r="F76" s="33" t="s">
        <v>246</v>
      </c>
    </row>
    <row r="77" spans="2:6" ht="16.5">
      <c r="B77" s="74"/>
      <c r="C77" s="74"/>
      <c r="D77" s="17">
        <v>44502</v>
      </c>
      <c r="E77" s="5" t="s">
        <v>247</v>
      </c>
      <c r="F77" s="33" t="s">
        <v>246</v>
      </c>
    </row>
    <row r="78" spans="2:6" ht="16.5">
      <c r="B78" s="74"/>
      <c r="C78" s="74"/>
      <c r="D78" s="17">
        <v>44509</v>
      </c>
      <c r="E78" s="5" t="s">
        <v>248</v>
      </c>
      <c r="F78" s="33" t="s">
        <v>246</v>
      </c>
    </row>
    <row r="79" spans="2:6" ht="16.5">
      <c r="B79" s="74"/>
      <c r="C79" s="74"/>
      <c r="D79" s="17">
        <v>44516</v>
      </c>
      <c r="E79" s="5" t="s">
        <v>249</v>
      </c>
      <c r="F79" s="33" t="s">
        <v>246</v>
      </c>
    </row>
    <row r="80" spans="2:6">
      <c r="B80" s="74"/>
      <c r="C80" s="74"/>
      <c r="D80" s="17">
        <v>44523</v>
      </c>
      <c r="E80" s="5" t="s">
        <v>250</v>
      </c>
      <c r="F80" s="5" t="s">
        <v>251</v>
      </c>
    </row>
    <row r="81" spans="2:6" s="27" customFormat="1" ht="16.5">
      <c r="D81" s="25"/>
    </row>
    <row r="82" spans="2:6" ht="16.5">
      <c r="B82" s="74" t="s">
        <v>256</v>
      </c>
      <c r="C82" s="74" t="s">
        <v>9</v>
      </c>
      <c r="D82" s="17">
        <v>44494</v>
      </c>
      <c r="E82" s="5" t="s">
        <v>46</v>
      </c>
      <c r="F82" s="33" t="s">
        <v>246</v>
      </c>
    </row>
    <row r="83" spans="2:6" ht="16.5">
      <c r="B83" s="74"/>
      <c r="C83" s="74"/>
      <c r="D83" s="17">
        <v>44496</v>
      </c>
      <c r="E83" s="1" t="s">
        <v>34</v>
      </c>
      <c r="F83" s="33" t="s">
        <v>246</v>
      </c>
    </row>
    <row r="84" spans="2:6" ht="16.5">
      <c r="B84" s="74"/>
      <c r="C84" s="74"/>
      <c r="D84" s="17">
        <v>44498</v>
      </c>
      <c r="E84" s="5" t="s">
        <v>247</v>
      </c>
      <c r="F84" s="33" t="s">
        <v>246</v>
      </c>
    </row>
    <row r="85" spans="2:6" ht="16.5">
      <c r="B85" s="74"/>
      <c r="C85" s="74"/>
      <c r="D85" s="17">
        <v>44505</v>
      </c>
      <c r="E85" s="5" t="s">
        <v>248</v>
      </c>
      <c r="F85" s="33" t="s">
        <v>246</v>
      </c>
    </row>
    <row r="86" spans="2:6" ht="16.5">
      <c r="B86" s="74"/>
      <c r="C86" s="74"/>
      <c r="D86" s="17">
        <v>44512</v>
      </c>
      <c r="E86" s="5" t="s">
        <v>249</v>
      </c>
      <c r="F86" s="33" t="s">
        <v>246</v>
      </c>
    </row>
    <row r="87" spans="2:6" ht="16.5">
      <c r="B87" s="74"/>
      <c r="C87" s="74"/>
      <c r="D87" s="17">
        <v>44519</v>
      </c>
      <c r="E87" s="5" t="s">
        <v>250</v>
      </c>
      <c r="F87" s="33" t="s">
        <v>246</v>
      </c>
    </row>
    <row r="88" spans="2:6" s="27" customFormat="1">
      <c r="D88" s="25"/>
    </row>
    <row r="89" spans="2:6" ht="16.5">
      <c r="B89" s="74" t="s">
        <v>257</v>
      </c>
      <c r="C89" s="74" t="s">
        <v>9</v>
      </c>
      <c r="D89" s="17">
        <v>44496</v>
      </c>
      <c r="E89" s="5" t="s">
        <v>46</v>
      </c>
      <c r="F89" s="33" t="s">
        <v>246</v>
      </c>
    </row>
    <row r="90" spans="2:6" ht="16.5">
      <c r="B90" s="74"/>
      <c r="C90" s="74"/>
      <c r="D90" s="17">
        <v>44498</v>
      </c>
      <c r="E90" s="1" t="s">
        <v>34</v>
      </c>
      <c r="F90" s="33" t="s">
        <v>246</v>
      </c>
    </row>
    <row r="91" spans="2:6" ht="16.5">
      <c r="B91" s="74"/>
      <c r="C91" s="74"/>
      <c r="D91" s="17">
        <v>44502</v>
      </c>
      <c r="E91" s="5" t="s">
        <v>247</v>
      </c>
      <c r="F91" s="33" t="s">
        <v>246</v>
      </c>
    </row>
    <row r="92" spans="2:6" ht="16.5">
      <c r="B92" s="74"/>
      <c r="C92" s="74"/>
      <c r="D92" s="17">
        <v>44509</v>
      </c>
      <c r="E92" s="5" t="s">
        <v>248</v>
      </c>
      <c r="F92" s="33" t="s">
        <v>246</v>
      </c>
    </row>
    <row r="93" spans="2:6" ht="16.5">
      <c r="B93" s="74"/>
      <c r="C93" s="74"/>
      <c r="D93" s="17">
        <v>44516</v>
      </c>
      <c r="E93" s="5" t="s">
        <v>249</v>
      </c>
      <c r="F93" s="33" t="s">
        <v>246</v>
      </c>
    </row>
    <row r="94" spans="2:6">
      <c r="B94" s="74"/>
      <c r="C94" s="74"/>
      <c r="D94" s="17">
        <v>44523</v>
      </c>
      <c r="E94" s="5" t="s">
        <v>250</v>
      </c>
      <c r="F94" s="5" t="s">
        <v>251</v>
      </c>
    </row>
    <row r="95" spans="2:6" s="27" customFormat="1">
      <c r="D95" s="25"/>
    </row>
    <row r="96" spans="2:6" ht="16.5">
      <c r="B96" s="74" t="s">
        <v>186</v>
      </c>
      <c r="C96" s="74" t="s">
        <v>9</v>
      </c>
      <c r="D96" s="17">
        <v>44505</v>
      </c>
      <c r="E96" s="5" t="s">
        <v>46</v>
      </c>
      <c r="F96" s="33" t="s">
        <v>246</v>
      </c>
    </row>
    <row r="97" spans="2:6" ht="16.5">
      <c r="B97" s="74"/>
      <c r="C97" s="74"/>
      <c r="D97" s="17">
        <v>44508</v>
      </c>
      <c r="E97" s="1" t="s">
        <v>34</v>
      </c>
      <c r="F97" s="33" t="s">
        <v>246</v>
      </c>
    </row>
    <row r="98" spans="2:6" ht="16.5">
      <c r="B98" s="74"/>
      <c r="C98" s="74"/>
      <c r="D98" s="17">
        <v>44509</v>
      </c>
      <c r="E98" s="5" t="s">
        <v>247</v>
      </c>
      <c r="F98" s="33" t="s">
        <v>246</v>
      </c>
    </row>
    <row r="99" spans="2:6" ht="16.5">
      <c r="B99" s="74"/>
      <c r="C99" s="74"/>
      <c r="D99" s="17">
        <v>44516</v>
      </c>
      <c r="E99" s="5" t="s">
        <v>248</v>
      </c>
      <c r="F99" s="33" t="s">
        <v>246</v>
      </c>
    </row>
    <row r="100" spans="2:6" ht="16.5">
      <c r="B100" s="74"/>
      <c r="C100" s="74"/>
      <c r="D100" s="17">
        <v>44523</v>
      </c>
      <c r="E100" s="5" t="s">
        <v>249</v>
      </c>
      <c r="F100" s="5" t="s">
        <v>251</v>
      </c>
    </row>
    <row r="101" spans="2:6" ht="16.5">
      <c r="B101" s="74"/>
      <c r="C101" s="74"/>
      <c r="D101" s="17">
        <v>44530</v>
      </c>
      <c r="E101" s="5" t="s">
        <v>250</v>
      </c>
      <c r="F101" s="5" t="s">
        <v>251</v>
      </c>
    </row>
    <row r="102" spans="2:6" s="27" customFormat="1">
      <c r="D102" s="25"/>
    </row>
    <row r="103" spans="2:6" ht="16.5">
      <c r="B103" s="74" t="s">
        <v>183</v>
      </c>
      <c r="C103" s="74" t="s">
        <v>9</v>
      </c>
      <c r="D103" s="17">
        <v>44504</v>
      </c>
      <c r="E103" s="5" t="s">
        <v>46</v>
      </c>
      <c r="F103" s="33" t="s">
        <v>246</v>
      </c>
    </row>
    <row r="104" spans="2:6" ht="16.5">
      <c r="B104" s="74"/>
      <c r="C104" s="74"/>
      <c r="D104" s="17">
        <v>44505</v>
      </c>
      <c r="E104" s="1" t="s">
        <v>34</v>
      </c>
      <c r="F104" s="33" t="s">
        <v>246</v>
      </c>
    </row>
    <row r="105" spans="2:6" ht="16.5">
      <c r="B105" s="74"/>
      <c r="C105" s="74"/>
      <c r="D105" s="17">
        <v>44509</v>
      </c>
      <c r="E105" s="5" t="s">
        <v>247</v>
      </c>
      <c r="F105" s="33" t="s">
        <v>246</v>
      </c>
    </row>
    <row r="106" spans="2:6" ht="16.5">
      <c r="B106" s="74"/>
      <c r="C106" s="74"/>
      <c r="D106" s="17">
        <v>44516</v>
      </c>
      <c r="E106" s="5" t="s">
        <v>248</v>
      </c>
      <c r="F106" s="33" t="s">
        <v>246</v>
      </c>
    </row>
    <row r="107" spans="2:6" ht="16.5">
      <c r="B107" s="74"/>
      <c r="C107" s="74"/>
      <c r="D107" s="17">
        <v>44523</v>
      </c>
      <c r="E107" s="5" t="s">
        <v>249</v>
      </c>
      <c r="F107" s="5" t="s">
        <v>251</v>
      </c>
    </row>
    <row r="108" spans="2:6" ht="16.5">
      <c r="B108" s="74"/>
      <c r="C108" s="74"/>
      <c r="D108" s="17">
        <v>44530</v>
      </c>
      <c r="E108" s="5" t="s">
        <v>250</v>
      </c>
      <c r="F108" s="5" t="s">
        <v>251</v>
      </c>
    </row>
    <row r="109" spans="2:6" s="27" customFormat="1">
      <c r="D109" s="25"/>
    </row>
    <row r="110" spans="2:6" ht="16.5">
      <c r="B110" s="74" t="s">
        <v>185</v>
      </c>
      <c r="C110" s="74" t="s">
        <v>9</v>
      </c>
      <c r="D110" s="17">
        <v>44496</v>
      </c>
      <c r="E110" s="5" t="s">
        <v>46</v>
      </c>
      <c r="F110" s="33" t="s">
        <v>246</v>
      </c>
    </row>
    <row r="111" spans="2:6" ht="16.5">
      <c r="B111" s="74"/>
      <c r="C111" s="74"/>
      <c r="D111" s="17">
        <v>44498</v>
      </c>
      <c r="E111" s="1" t="s">
        <v>34</v>
      </c>
      <c r="F111" s="33" t="s">
        <v>246</v>
      </c>
    </row>
    <row r="112" spans="2:6" ht="16.5">
      <c r="B112" s="74"/>
      <c r="C112" s="74"/>
      <c r="D112" s="17">
        <v>44503</v>
      </c>
      <c r="E112" s="5" t="s">
        <v>247</v>
      </c>
      <c r="F112" s="33" t="s">
        <v>246</v>
      </c>
    </row>
    <row r="113" spans="2:6" ht="16.5">
      <c r="B113" s="74"/>
      <c r="C113" s="74"/>
      <c r="D113" s="17">
        <v>44510</v>
      </c>
      <c r="E113" s="5" t="s">
        <v>248</v>
      </c>
      <c r="F113" s="33" t="s">
        <v>246</v>
      </c>
    </row>
    <row r="114" spans="2:6" ht="16.5">
      <c r="B114" s="74"/>
      <c r="C114" s="74"/>
      <c r="D114" s="17">
        <v>44517</v>
      </c>
      <c r="E114" s="5" t="s">
        <v>249</v>
      </c>
      <c r="F114" s="33" t="s">
        <v>246</v>
      </c>
    </row>
    <row r="115" spans="2:6" ht="16.5">
      <c r="B115" s="74"/>
      <c r="C115" s="74"/>
      <c r="D115" s="17">
        <v>44524</v>
      </c>
      <c r="E115" s="5" t="s">
        <v>250</v>
      </c>
      <c r="F115" s="5" t="s">
        <v>251</v>
      </c>
    </row>
    <row r="116" spans="2:6" s="27" customFormat="1">
      <c r="D116" s="25"/>
    </row>
    <row r="117" spans="2:6" ht="16.5">
      <c r="B117" s="74" t="s">
        <v>188</v>
      </c>
      <c r="C117" s="74" t="s">
        <v>9</v>
      </c>
      <c r="D117" s="17">
        <v>44504</v>
      </c>
      <c r="E117" s="5" t="s">
        <v>46</v>
      </c>
      <c r="F117" s="33" t="s">
        <v>246</v>
      </c>
    </row>
    <row r="118" spans="2:6" ht="16.5">
      <c r="B118" s="74"/>
      <c r="C118" s="74"/>
      <c r="D118" s="17">
        <v>44505</v>
      </c>
      <c r="E118" s="1" t="s">
        <v>34</v>
      </c>
      <c r="F118" s="33" t="s">
        <v>246</v>
      </c>
    </row>
    <row r="119" spans="2:6" ht="16.5">
      <c r="B119" s="74"/>
      <c r="C119" s="74"/>
      <c r="D119" s="17">
        <v>44509</v>
      </c>
      <c r="E119" s="5" t="s">
        <v>247</v>
      </c>
      <c r="F119" s="33" t="s">
        <v>246</v>
      </c>
    </row>
    <row r="120" spans="2:6" ht="16.5">
      <c r="B120" s="74"/>
      <c r="C120" s="74"/>
      <c r="D120" s="17">
        <v>44516</v>
      </c>
      <c r="E120" s="5" t="s">
        <v>248</v>
      </c>
      <c r="F120" s="33" t="s">
        <v>246</v>
      </c>
    </row>
    <row r="121" spans="2:6" ht="16.5">
      <c r="B121" s="74"/>
      <c r="C121" s="74"/>
      <c r="D121" s="17">
        <v>44523</v>
      </c>
      <c r="E121" s="5" t="s">
        <v>249</v>
      </c>
      <c r="F121" s="5" t="s">
        <v>251</v>
      </c>
    </row>
    <row r="122" spans="2:6" ht="16.5">
      <c r="B122" s="74"/>
      <c r="C122" s="74"/>
      <c r="D122" s="17">
        <v>44530</v>
      </c>
      <c r="E122" s="5" t="s">
        <v>250</v>
      </c>
      <c r="F122" s="5" t="s">
        <v>251</v>
      </c>
    </row>
    <row r="123" spans="2:6" s="27" customFormat="1">
      <c r="D123" s="25"/>
    </row>
    <row r="124" spans="2:6" ht="16.5">
      <c r="B124" s="76" t="s">
        <v>258</v>
      </c>
      <c r="C124" s="74" t="s">
        <v>9</v>
      </c>
      <c r="D124" s="17">
        <v>44504</v>
      </c>
      <c r="E124" s="5" t="s">
        <v>46</v>
      </c>
      <c r="F124" s="33" t="s">
        <v>246</v>
      </c>
    </row>
    <row r="125" spans="2:6" ht="16.5">
      <c r="B125" s="76"/>
      <c r="C125" s="74"/>
      <c r="D125" s="17">
        <v>44505</v>
      </c>
      <c r="E125" s="1" t="s">
        <v>34</v>
      </c>
      <c r="F125" s="33" t="s">
        <v>246</v>
      </c>
    </row>
    <row r="126" spans="2:6" ht="16.5">
      <c r="B126" s="76"/>
      <c r="C126" s="74"/>
      <c r="D126" s="17">
        <v>44509</v>
      </c>
      <c r="E126" s="5" t="s">
        <v>247</v>
      </c>
      <c r="F126" s="33" t="s">
        <v>246</v>
      </c>
    </row>
    <row r="127" spans="2:6" ht="16.5">
      <c r="B127" s="76"/>
      <c r="C127" s="74"/>
      <c r="D127" s="17">
        <v>44516</v>
      </c>
      <c r="E127" s="5" t="s">
        <v>248</v>
      </c>
      <c r="F127" s="33" t="s">
        <v>246</v>
      </c>
    </row>
    <row r="128" spans="2:6" ht="16.5">
      <c r="B128" s="76"/>
      <c r="C128" s="74"/>
      <c r="D128" s="17">
        <v>44523</v>
      </c>
      <c r="E128" s="5" t="s">
        <v>249</v>
      </c>
      <c r="F128" s="5" t="s">
        <v>251</v>
      </c>
    </row>
    <row r="129" spans="2:6" ht="16.5">
      <c r="B129" s="76"/>
      <c r="C129" s="74"/>
      <c r="D129" s="17">
        <v>44530</v>
      </c>
      <c r="E129" s="5" t="s">
        <v>250</v>
      </c>
      <c r="F129" s="5" t="s">
        <v>251</v>
      </c>
    </row>
    <row r="130" spans="2:6" s="27" customFormat="1">
      <c r="D130" s="25"/>
    </row>
    <row r="131" spans="2:6" ht="16.5">
      <c r="B131" s="76" t="s">
        <v>259</v>
      </c>
      <c r="C131" s="74" t="s">
        <v>9</v>
      </c>
      <c r="D131" s="17">
        <v>44505</v>
      </c>
      <c r="E131" s="5" t="s">
        <v>46</v>
      </c>
      <c r="F131" s="33" t="s">
        <v>246</v>
      </c>
    </row>
    <row r="132" spans="2:6" ht="16.5">
      <c r="B132" s="76"/>
      <c r="C132" s="74"/>
      <c r="D132" s="17">
        <v>44508</v>
      </c>
      <c r="E132" s="1" t="s">
        <v>34</v>
      </c>
      <c r="F132" s="33" t="s">
        <v>246</v>
      </c>
    </row>
    <row r="133" spans="2:6" ht="16.5">
      <c r="B133" s="76"/>
      <c r="C133" s="74"/>
      <c r="D133" s="17">
        <v>44510</v>
      </c>
      <c r="E133" s="5" t="s">
        <v>247</v>
      </c>
      <c r="F133" s="33" t="s">
        <v>246</v>
      </c>
    </row>
    <row r="134" spans="2:6" ht="16.5">
      <c r="B134" s="76"/>
      <c r="C134" s="74"/>
      <c r="D134" s="17">
        <v>44517</v>
      </c>
      <c r="E134" s="5" t="s">
        <v>248</v>
      </c>
      <c r="F134" s="33" t="s">
        <v>246</v>
      </c>
    </row>
    <row r="135" spans="2:6" ht="16.5">
      <c r="B135" s="76"/>
      <c r="C135" s="74"/>
      <c r="D135" s="17">
        <v>44524</v>
      </c>
      <c r="E135" s="5" t="s">
        <v>249</v>
      </c>
      <c r="F135" s="5" t="s">
        <v>251</v>
      </c>
    </row>
    <row r="136" spans="2:6" ht="16.5">
      <c r="B136" s="76"/>
      <c r="C136" s="74"/>
      <c r="D136" s="17">
        <v>44531</v>
      </c>
      <c r="E136" s="5" t="s">
        <v>250</v>
      </c>
      <c r="F136" s="5" t="s">
        <v>251</v>
      </c>
    </row>
    <row r="137" spans="2:6" s="27" customFormat="1" ht="16.5">
      <c r="D137" s="25"/>
    </row>
    <row r="138" spans="2:6" ht="16.5">
      <c r="B138" s="76" t="s">
        <v>194</v>
      </c>
      <c r="C138" s="74" t="s">
        <v>9</v>
      </c>
      <c r="D138" s="17">
        <v>44505</v>
      </c>
      <c r="E138" s="5" t="s">
        <v>46</v>
      </c>
      <c r="F138" s="33" t="s">
        <v>246</v>
      </c>
    </row>
    <row r="139" spans="2:6" ht="16.5">
      <c r="B139" s="76"/>
      <c r="C139" s="74"/>
      <c r="D139" s="17">
        <v>44509</v>
      </c>
      <c r="E139" s="1" t="s">
        <v>34</v>
      </c>
      <c r="F139" s="33" t="s">
        <v>246</v>
      </c>
    </row>
    <row r="140" spans="2:6" ht="16.5">
      <c r="B140" s="76"/>
      <c r="C140" s="74"/>
      <c r="D140" s="17">
        <v>44515</v>
      </c>
      <c r="E140" s="5" t="s">
        <v>247</v>
      </c>
      <c r="F140" s="33" t="s">
        <v>246</v>
      </c>
    </row>
    <row r="141" spans="2:6" ht="16.5">
      <c r="B141" s="76"/>
      <c r="C141" s="74"/>
      <c r="D141" s="17">
        <v>44522</v>
      </c>
      <c r="E141" s="5" t="s">
        <v>248</v>
      </c>
      <c r="F141" s="58" t="s">
        <v>251</v>
      </c>
    </row>
    <row r="142" spans="2:6" ht="16.5">
      <c r="B142" s="76"/>
      <c r="C142" s="74"/>
      <c r="D142" s="17">
        <v>44529</v>
      </c>
      <c r="E142" s="5" t="s">
        <v>249</v>
      </c>
      <c r="F142" s="5" t="s">
        <v>251</v>
      </c>
    </row>
    <row r="143" spans="2:6" ht="16.5">
      <c r="B143" s="76"/>
      <c r="C143" s="74"/>
      <c r="D143" s="17">
        <v>44536</v>
      </c>
      <c r="E143" s="5" t="s">
        <v>250</v>
      </c>
      <c r="F143" s="5" t="s">
        <v>251</v>
      </c>
    </row>
    <row r="144" spans="2:6" s="27" customFormat="1" ht="16.5">
      <c r="D144" s="25"/>
    </row>
    <row r="145" spans="2:6" ht="16.5">
      <c r="B145" s="76" t="s">
        <v>260</v>
      </c>
      <c r="C145" s="74" t="s">
        <v>9</v>
      </c>
      <c r="D145" s="17">
        <v>44509</v>
      </c>
      <c r="E145" s="5" t="s">
        <v>46</v>
      </c>
      <c r="F145" s="33" t="s">
        <v>246</v>
      </c>
    </row>
    <row r="146" spans="2:6" ht="16.5">
      <c r="B146" s="76"/>
      <c r="C146" s="74"/>
      <c r="D146" s="17">
        <v>44511</v>
      </c>
      <c r="E146" s="1" t="s">
        <v>34</v>
      </c>
      <c r="F146" s="33" t="s">
        <v>246</v>
      </c>
    </row>
    <row r="147" spans="2:6" ht="16.5">
      <c r="B147" s="76"/>
      <c r="C147" s="74"/>
      <c r="D147" s="17">
        <v>44516</v>
      </c>
      <c r="E147" s="5" t="s">
        <v>247</v>
      </c>
      <c r="F147" s="33" t="s">
        <v>246</v>
      </c>
    </row>
    <row r="148" spans="2:6" ht="16.5">
      <c r="B148" s="76"/>
      <c r="C148" s="74"/>
      <c r="D148" s="17">
        <v>44523</v>
      </c>
      <c r="E148" s="5" t="s">
        <v>248</v>
      </c>
      <c r="F148" s="5" t="s">
        <v>251</v>
      </c>
    </row>
    <row r="149" spans="2:6" ht="16.5">
      <c r="B149" s="76"/>
      <c r="C149" s="74"/>
      <c r="D149" s="17">
        <v>44530</v>
      </c>
      <c r="E149" s="5" t="s">
        <v>249</v>
      </c>
      <c r="F149" s="5" t="s">
        <v>251</v>
      </c>
    </row>
    <row r="150" spans="2:6" ht="16.5">
      <c r="B150" s="76"/>
      <c r="C150" s="74"/>
      <c r="D150" s="17">
        <v>44537</v>
      </c>
      <c r="E150" s="5" t="s">
        <v>250</v>
      </c>
      <c r="F150" s="5" t="s">
        <v>251</v>
      </c>
    </row>
    <row r="151" spans="2:6" s="27" customFormat="1" ht="16.5">
      <c r="D151" s="25"/>
    </row>
    <row r="152" spans="2:6" ht="16.5">
      <c r="B152" s="74" t="s">
        <v>198</v>
      </c>
      <c r="C152" s="74" t="s">
        <v>9</v>
      </c>
      <c r="D152" s="17">
        <v>44510</v>
      </c>
      <c r="E152" s="5" t="s">
        <v>46</v>
      </c>
      <c r="F152" s="33" t="s">
        <v>246</v>
      </c>
    </row>
    <row r="153" spans="2:6" ht="16.5">
      <c r="B153" s="74"/>
      <c r="C153" s="74"/>
      <c r="D153" s="17">
        <v>44512</v>
      </c>
      <c r="E153" s="1" t="s">
        <v>34</v>
      </c>
      <c r="F153" s="33" t="s">
        <v>246</v>
      </c>
    </row>
    <row r="154" spans="2:6" ht="16.5">
      <c r="B154" s="74"/>
      <c r="C154" s="74"/>
      <c r="D154" s="17">
        <v>44517</v>
      </c>
      <c r="E154" s="5" t="s">
        <v>247</v>
      </c>
      <c r="F154" s="33" t="s">
        <v>246</v>
      </c>
    </row>
    <row r="155" spans="2:6" ht="16.5">
      <c r="B155" s="74"/>
      <c r="C155" s="74"/>
      <c r="D155" s="17">
        <v>44524</v>
      </c>
      <c r="E155" s="5" t="s">
        <v>248</v>
      </c>
      <c r="F155" s="5" t="s">
        <v>251</v>
      </c>
    </row>
    <row r="156" spans="2:6" ht="16.5">
      <c r="B156" s="74"/>
      <c r="C156" s="74"/>
      <c r="D156" s="17">
        <v>44531</v>
      </c>
      <c r="E156" s="5" t="s">
        <v>249</v>
      </c>
      <c r="F156" s="5" t="s">
        <v>251</v>
      </c>
    </row>
    <row r="157" spans="2:6" ht="16.5">
      <c r="B157" s="74"/>
      <c r="C157" s="74"/>
      <c r="D157" s="17">
        <v>44538</v>
      </c>
      <c r="E157" s="5" t="s">
        <v>250</v>
      </c>
      <c r="F157" s="5" t="s">
        <v>251</v>
      </c>
    </row>
    <row r="158" spans="2:6" s="27" customFormat="1" ht="16.5">
      <c r="D158" s="25"/>
    </row>
    <row r="159" spans="2:6" ht="16.5">
      <c r="B159" s="74" t="s">
        <v>261</v>
      </c>
      <c r="C159" s="74" t="s">
        <v>9</v>
      </c>
      <c r="D159" s="17">
        <v>44511</v>
      </c>
      <c r="E159" s="1" t="s">
        <v>34</v>
      </c>
      <c r="F159" s="33" t="s">
        <v>246</v>
      </c>
    </row>
    <row r="160" spans="2:6" ht="16.5">
      <c r="B160" s="74"/>
      <c r="C160" s="74"/>
      <c r="D160" s="17">
        <v>44517</v>
      </c>
      <c r="E160" s="5" t="s">
        <v>247</v>
      </c>
      <c r="F160" s="33" t="s">
        <v>246</v>
      </c>
    </row>
    <row r="161" spans="2:6" ht="16.5">
      <c r="B161" s="74"/>
      <c r="C161" s="74"/>
      <c r="D161" s="17">
        <v>44524</v>
      </c>
      <c r="E161" s="5" t="s">
        <v>248</v>
      </c>
      <c r="F161" s="5" t="s">
        <v>251</v>
      </c>
    </row>
    <row r="162" spans="2:6" ht="16.5">
      <c r="B162" s="74"/>
      <c r="C162" s="74"/>
      <c r="D162" s="17">
        <v>44531</v>
      </c>
      <c r="E162" s="5" t="s">
        <v>249</v>
      </c>
      <c r="F162" s="5" t="s">
        <v>251</v>
      </c>
    </row>
    <row r="163" spans="2:6" ht="16.5">
      <c r="B163" s="74"/>
      <c r="C163" s="74"/>
      <c r="D163" s="17">
        <v>44538</v>
      </c>
      <c r="E163" s="5" t="s">
        <v>250</v>
      </c>
      <c r="F163" s="5" t="s">
        <v>251</v>
      </c>
    </row>
    <row r="164" spans="2:6" s="27" customFormat="1" ht="16.5">
      <c r="D164" s="25"/>
    </row>
    <row r="165" spans="2:6" ht="16.5">
      <c r="B165" s="74" t="s">
        <v>136</v>
      </c>
      <c r="C165" s="74" t="s">
        <v>9</v>
      </c>
      <c r="D165" s="17">
        <v>44512</v>
      </c>
      <c r="E165" s="1" t="s">
        <v>34</v>
      </c>
      <c r="F165" s="33" t="s">
        <v>246</v>
      </c>
    </row>
    <row r="166" spans="2:6" ht="16.5">
      <c r="B166" s="74"/>
      <c r="C166" s="74"/>
      <c r="D166" s="17">
        <v>44517</v>
      </c>
      <c r="E166" s="5" t="s">
        <v>247</v>
      </c>
      <c r="F166" s="33" t="s">
        <v>246</v>
      </c>
    </row>
    <row r="167" spans="2:6" ht="16.5">
      <c r="B167" s="74"/>
      <c r="C167" s="74"/>
      <c r="D167" s="17">
        <v>44524</v>
      </c>
      <c r="E167" s="5" t="s">
        <v>248</v>
      </c>
      <c r="F167" s="5" t="s">
        <v>251</v>
      </c>
    </row>
    <row r="168" spans="2:6" ht="16.5">
      <c r="B168" s="74"/>
      <c r="C168" s="74"/>
      <c r="D168" s="17">
        <v>44531</v>
      </c>
      <c r="E168" s="5" t="s">
        <v>249</v>
      </c>
      <c r="F168" s="5" t="s">
        <v>251</v>
      </c>
    </row>
    <row r="169" spans="2:6" ht="16.5">
      <c r="B169" s="74"/>
      <c r="C169" s="74"/>
      <c r="D169" s="17">
        <v>44538</v>
      </c>
      <c r="E169" s="5" t="s">
        <v>250</v>
      </c>
      <c r="F169" s="5" t="s">
        <v>251</v>
      </c>
    </row>
    <row r="170" spans="2:6" s="27" customFormat="1" ht="16.5">
      <c r="D170" s="25"/>
    </row>
    <row r="171" spans="2:6" ht="16.5">
      <c r="B171" s="74" t="s">
        <v>226</v>
      </c>
      <c r="C171" s="74" t="s">
        <v>9</v>
      </c>
      <c r="D171" s="17">
        <v>44512</v>
      </c>
      <c r="E171" s="5" t="s">
        <v>46</v>
      </c>
      <c r="F171" s="33" t="s">
        <v>246</v>
      </c>
    </row>
    <row r="172" spans="2:6" ht="16.5">
      <c r="B172" s="74"/>
      <c r="C172" s="74"/>
      <c r="D172" s="17">
        <v>44515</v>
      </c>
      <c r="E172" s="1" t="s">
        <v>34</v>
      </c>
      <c r="F172" s="33" t="s">
        <v>246</v>
      </c>
    </row>
    <row r="173" spans="2:6" ht="16.5">
      <c r="B173" s="74"/>
      <c r="C173" s="74"/>
      <c r="D173" s="17">
        <v>44518</v>
      </c>
      <c r="E173" s="5" t="s">
        <v>247</v>
      </c>
      <c r="F173" s="33" t="s">
        <v>246</v>
      </c>
    </row>
    <row r="174" spans="2:6" ht="16.5">
      <c r="B174" s="74"/>
      <c r="C174" s="74"/>
      <c r="D174" s="17">
        <v>44525</v>
      </c>
      <c r="E174" s="5" t="s">
        <v>248</v>
      </c>
      <c r="F174" s="5" t="s">
        <v>251</v>
      </c>
    </row>
    <row r="175" spans="2:6" ht="16.5">
      <c r="B175" s="74"/>
      <c r="C175" s="74"/>
      <c r="D175" s="17">
        <v>44532</v>
      </c>
      <c r="E175" s="5" t="s">
        <v>249</v>
      </c>
      <c r="F175" s="5" t="s">
        <v>251</v>
      </c>
    </row>
    <row r="176" spans="2:6" ht="16.5">
      <c r="B176" s="74"/>
      <c r="C176" s="74"/>
      <c r="D176" s="17">
        <v>44539</v>
      </c>
      <c r="E176" s="5" t="s">
        <v>250</v>
      </c>
      <c r="F176" s="5" t="s">
        <v>251</v>
      </c>
    </row>
    <row r="177" spans="2:6" s="27" customFormat="1" ht="16.5">
      <c r="D177" s="25"/>
    </row>
    <row r="178" spans="2:6" ht="16.5">
      <c r="B178" s="74" t="s">
        <v>221</v>
      </c>
      <c r="C178" s="74" t="s">
        <v>9</v>
      </c>
      <c r="D178" s="17">
        <v>44515</v>
      </c>
      <c r="E178" s="5" t="s">
        <v>46</v>
      </c>
      <c r="F178" s="33" t="s">
        <v>246</v>
      </c>
    </row>
    <row r="179" spans="2:6" ht="16.5">
      <c r="B179" s="74"/>
      <c r="C179" s="74"/>
      <c r="D179" s="17">
        <v>44517</v>
      </c>
      <c r="E179" s="1" t="s">
        <v>34</v>
      </c>
      <c r="F179" s="33" t="s">
        <v>246</v>
      </c>
    </row>
    <row r="180" spans="2:6" ht="16.5">
      <c r="B180" s="74"/>
      <c r="C180" s="74"/>
      <c r="D180" s="17">
        <v>44524</v>
      </c>
      <c r="E180" s="5" t="s">
        <v>247</v>
      </c>
      <c r="F180" s="5" t="s">
        <v>251</v>
      </c>
    </row>
    <row r="181" spans="2:6" ht="16.5">
      <c r="B181" s="74"/>
      <c r="C181" s="74"/>
      <c r="D181" s="17">
        <v>44531</v>
      </c>
      <c r="E181" s="5" t="s">
        <v>248</v>
      </c>
      <c r="F181" s="5" t="s">
        <v>251</v>
      </c>
    </row>
    <row r="182" spans="2:6" ht="16.5">
      <c r="B182" s="74"/>
      <c r="C182" s="74"/>
      <c r="D182" s="17">
        <v>44538</v>
      </c>
      <c r="E182" s="5" t="s">
        <v>249</v>
      </c>
      <c r="F182" s="5" t="s">
        <v>251</v>
      </c>
    </row>
    <row r="183" spans="2:6" ht="16.5">
      <c r="B183" s="74"/>
      <c r="C183" s="74"/>
      <c r="D183" s="17">
        <v>44545</v>
      </c>
      <c r="E183" s="5" t="s">
        <v>250</v>
      </c>
      <c r="F183" s="5" t="s">
        <v>251</v>
      </c>
    </row>
    <row r="184" spans="2:6" s="27" customFormat="1" ht="16.5">
      <c r="D184" s="25"/>
    </row>
    <row r="185" spans="2:6" ht="16.5">
      <c r="B185" s="74" t="s">
        <v>223</v>
      </c>
      <c r="C185" s="74" t="s">
        <v>9</v>
      </c>
      <c r="D185" s="17">
        <v>44518</v>
      </c>
      <c r="E185" s="5" t="s">
        <v>46</v>
      </c>
      <c r="F185" s="33" t="s">
        <v>246</v>
      </c>
    </row>
    <row r="186" spans="2:6" ht="16.5">
      <c r="B186" s="74"/>
      <c r="C186" s="74"/>
      <c r="D186" s="17">
        <v>44522</v>
      </c>
      <c r="E186" s="1" t="s">
        <v>34</v>
      </c>
      <c r="F186" s="58" t="s">
        <v>262</v>
      </c>
    </row>
    <row r="187" spans="2:6" ht="16.5">
      <c r="B187" s="74"/>
      <c r="C187" s="74"/>
      <c r="D187" s="17">
        <v>44524</v>
      </c>
      <c r="E187" s="5" t="s">
        <v>247</v>
      </c>
      <c r="F187" s="5" t="s">
        <v>251</v>
      </c>
    </row>
    <row r="188" spans="2:6" ht="16.5">
      <c r="B188" s="74"/>
      <c r="C188" s="74"/>
      <c r="D188" s="17">
        <v>44531</v>
      </c>
      <c r="E188" s="5" t="s">
        <v>248</v>
      </c>
      <c r="F188" s="5" t="s">
        <v>251</v>
      </c>
    </row>
    <row r="189" spans="2:6" ht="16.5">
      <c r="B189" s="74"/>
      <c r="C189" s="74"/>
      <c r="D189" s="17">
        <v>44538</v>
      </c>
      <c r="E189" s="5" t="s">
        <v>249</v>
      </c>
      <c r="F189" s="5" t="s">
        <v>251</v>
      </c>
    </row>
    <row r="190" spans="2:6" ht="16.5">
      <c r="B190" s="74"/>
      <c r="C190" s="74"/>
      <c r="D190" s="17">
        <v>44545</v>
      </c>
      <c r="E190" s="5" t="s">
        <v>250</v>
      </c>
      <c r="F190" s="5" t="s">
        <v>251</v>
      </c>
    </row>
    <row r="191" spans="2:6" s="27" customFormat="1" ht="16.5">
      <c r="D191" s="25"/>
    </row>
    <row r="192" spans="2:6" ht="16.5">
      <c r="B192" s="74" t="s">
        <v>227</v>
      </c>
      <c r="C192" s="74" t="s">
        <v>9</v>
      </c>
      <c r="D192" s="17">
        <v>44522</v>
      </c>
      <c r="E192" s="5" t="s">
        <v>46</v>
      </c>
      <c r="F192" s="58" t="s">
        <v>262</v>
      </c>
    </row>
    <row r="193" spans="2:6" ht="16.5">
      <c r="B193" s="74"/>
      <c r="C193" s="74"/>
      <c r="D193" s="17">
        <v>44524</v>
      </c>
      <c r="E193" s="1" t="s">
        <v>34</v>
      </c>
      <c r="F193" s="5" t="s">
        <v>262</v>
      </c>
    </row>
    <row r="194" spans="2:6" ht="16.5">
      <c r="B194" s="74"/>
      <c r="C194" s="74"/>
      <c r="D194" s="17">
        <v>44525</v>
      </c>
      <c r="E194" s="5" t="s">
        <v>247</v>
      </c>
      <c r="F194" s="5" t="s">
        <v>251</v>
      </c>
    </row>
    <row r="195" spans="2:6" ht="16.5">
      <c r="B195" s="74"/>
      <c r="C195" s="74"/>
      <c r="D195" s="17">
        <v>44532</v>
      </c>
      <c r="E195" s="5" t="s">
        <v>248</v>
      </c>
      <c r="F195" s="5" t="s">
        <v>251</v>
      </c>
    </row>
    <row r="196" spans="2:6" ht="16.5">
      <c r="B196" s="74"/>
      <c r="C196" s="74"/>
      <c r="D196" s="17">
        <v>44539</v>
      </c>
      <c r="E196" s="5" t="s">
        <v>249</v>
      </c>
      <c r="F196" s="5" t="s">
        <v>251</v>
      </c>
    </row>
    <row r="197" spans="2:6" ht="16.5">
      <c r="B197" s="74"/>
      <c r="C197" s="74"/>
      <c r="D197" s="17">
        <v>44546</v>
      </c>
      <c r="E197" s="5" t="s">
        <v>250</v>
      </c>
      <c r="F197" s="5" t="s">
        <v>251</v>
      </c>
    </row>
    <row r="198" spans="2:6" s="27" customFormat="1" ht="16.5">
      <c r="D198" s="25"/>
    </row>
    <row r="199" spans="2:6" ht="16.5">
      <c r="B199" s="74" t="s">
        <v>228</v>
      </c>
      <c r="C199" s="74" t="s">
        <v>9</v>
      </c>
      <c r="D199" s="17">
        <v>44522</v>
      </c>
      <c r="E199" s="5" t="s">
        <v>46</v>
      </c>
      <c r="F199" s="58" t="s">
        <v>262</v>
      </c>
    </row>
    <row r="200" spans="2:6" ht="16.5">
      <c r="B200" s="74"/>
      <c r="C200" s="74"/>
      <c r="D200" s="17">
        <v>44524</v>
      </c>
      <c r="E200" s="1" t="s">
        <v>34</v>
      </c>
      <c r="F200" s="5" t="s">
        <v>262</v>
      </c>
    </row>
    <row r="201" spans="2:6" ht="16.5">
      <c r="B201" s="74"/>
      <c r="C201" s="74"/>
      <c r="D201" s="17">
        <v>44525</v>
      </c>
      <c r="E201" s="5" t="s">
        <v>247</v>
      </c>
      <c r="F201" s="5" t="s">
        <v>251</v>
      </c>
    </row>
    <row r="202" spans="2:6" ht="16.5">
      <c r="B202" s="74"/>
      <c r="C202" s="74"/>
      <c r="D202" s="17">
        <v>44532</v>
      </c>
      <c r="E202" s="5" t="s">
        <v>248</v>
      </c>
      <c r="F202" s="5" t="s">
        <v>251</v>
      </c>
    </row>
    <row r="203" spans="2:6" ht="16.5">
      <c r="B203" s="74"/>
      <c r="C203" s="74"/>
      <c r="D203" s="17">
        <v>44539</v>
      </c>
      <c r="E203" s="5" t="s">
        <v>249</v>
      </c>
      <c r="F203" s="5" t="s">
        <v>251</v>
      </c>
    </row>
    <row r="204" spans="2:6" ht="16.5">
      <c r="B204" s="74"/>
      <c r="C204" s="74"/>
      <c r="D204" s="17">
        <v>44546</v>
      </c>
      <c r="E204" s="5" t="s">
        <v>250</v>
      </c>
      <c r="F204" s="5" t="s">
        <v>251</v>
      </c>
    </row>
    <row r="222" ht="16.5"/>
  </sheetData>
  <mergeCells count="62">
    <mergeCell ref="C152:C157"/>
    <mergeCell ref="B152:B157"/>
    <mergeCell ref="B178:B183"/>
    <mergeCell ref="C178:C183"/>
    <mergeCell ref="B159:B163"/>
    <mergeCell ref="C159:C163"/>
    <mergeCell ref="B165:B169"/>
    <mergeCell ref="C165:C169"/>
    <mergeCell ref="C171:C176"/>
    <mergeCell ref="B171:B176"/>
    <mergeCell ref="C117:C122"/>
    <mergeCell ref="B117:B122"/>
    <mergeCell ref="C96:C101"/>
    <mergeCell ref="B96:B101"/>
    <mergeCell ref="C103:C108"/>
    <mergeCell ref="B103:B108"/>
    <mergeCell ref="B110:B115"/>
    <mergeCell ref="C110:C115"/>
    <mergeCell ref="C124:C129"/>
    <mergeCell ref="B124:B129"/>
    <mergeCell ref="C145:C150"/>
    <mergeCell ref="B145:B150"/>
    <mergeCell ref="B138:B143"/>
    <mergeCell ref="C138:C143"/>
    <mergeCell ref="C131:C136"/>
    <mergeCell ref="B131:B136"/>
    <mergeCell ref="C38:C42"/>
    <mergeCell ref="B38:B42"/>
    <mergeCell ref="C44:C47"/>
    <mergeCell ref="B44:B47"/>
    <mergeCell ref="C2:C6"/>
    <mergeCell ref="B2:B6"/>
    <mergeCell ref="C14:C18"/>
    <mergeCell ref="B14:B18"/>
    <mergeCell ref="B8:B12"/>
    <mergeCell ref="C8:C12"/>
    <mergeCell ref="B32:B36"/>
    <mergeCell ref="C32:C36"/>
    <mergeCell ref="B20:B24"/>
    <mergeCell ref="C20:C24"/>
    <mergeCell ref="C26:C30"/>
    <mergeCell ref="B26:B30"/>
    <mergeCell ref="B49:B53"/>
    <mergeCell ref="C49:C53"/>
    <mergeCell ref="C89:C94"/>
    <mergeCell ref="B89:B94"/>
    <mergeCell ref="C82:C87"/>
    <mergeCell ref="B82:B87"/>
    <mergeCell ref="C55:C60"/>
    <mergeCell ref="B55:B60"/>
    <mergeCell ref="C62:C66"/>
    <mergeCell ref="B62:B66"/>
    <mergeCell ref="B68:B73"/>
    <mergeCell ref="C68:C73"/>
    <mergeCell ref="C75:C80"/>
    <mergeCell ref="B75:B80"/>
    <mergeCell ref="B199:B204"/>
    <mergeCell ref="C199:C204"/>
    <mergeCell ref="B192:B197"/>
    <mergeCell ref="C192:C197"/>
    <mergeCell ref="C185:C190"/>
    <mergeCell ref="B185:B190"/>
  </mergeCells>
  <phoneticPr fontId="7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48-8C73-414A-9790-9410197E9CF5}">
  <sheetPr>
    <tabColor theme="4"/>
  </sheetPr>
  <dimension ref="A1"/>
  <sheetViews>
    <sheetView topLeftCell="XFD13" workbookViewId="0">
      <selection sqref="A1:XFD1048576"/>
    </sheetView>
  </sheetViews>
  <sheetFormatPr defaultColWidth="0" defaultRowHeight="13.9"/>
  <cols>
    <col min="1" max="16384" width="9" hidden="1"/>
  </cols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4C43-CFD6-4B5E-BD8B-7F859803D354}">
  <dimension ref="B2:P156"/>
  <sheetViews>
    <sheetView showGridLines="0" workbookViewId="0">
      <selection activeCell="M10" sqref="M10"/>
    </sheetView>
  </sheetViews>
  <sheetFormatPr defaultRowHeight="13.9"/>
  <cols>
    <col min="1" max="1" width="2.625" customWidth="1"/>
    <col min="2" max="2" width="31.25" bestFit="1" customWidth="1"/>
    <col min="3" max="3" width="21.625" bestFit="1" customWidth="1"/>
    <col min="4" max="4" width="5.125" customWidth="1"/>
    <col min="5" max="5" width="27.125" bestFit="1" customWidth="1"/>
    <col min="7" max="7" width="15.125" bestFit="1" customWidth="1"/>
    <col min="8" max="8" width="12" bestFit="1" customWidth="1"/>
    <col min="9" max="9" width="13.625" bestFit="1" customWidth="1"/>
    <col min="12" max="12" width="5.5" customWidth="1"/>
    <col min="13" max="13" width="11.875" bestFit="1" customWidth="1"/>
    <col min="14" max="14" width="2.875" bestFit="1" customWidth="1"/>
    <col min="15" max="15" width="2.375" customWidth="1"/>
    <col min="16" max="16" width="2.875" bestFit="1" customWidth="1"/>
  </cols>
  <sheetData>
    <row r="2" spans="2:16">
      <c r="B2" s="43" t="s">
        <v>263</v>
      </c>
      <c r="C2" t="s">
        <v>264</v>
      </c>
      <c r="E2" s="44" t="s">
        <v>265</v>
      </c>
      <c r="G2" s="44" t="s">
        <v>266</v>
      </c>
      <c r="H2" s="44" t="s">
        <v>267</v>
      </c>
      <c r="I2" s="44" t="s">
        <v>268</v>
      </c>
    </row>
    <row r="3" spans="2:16">
      <c r="B3" s="36" t="s">
        <v>199</v>
      </c>
      <c r="C3">
        <v>1</v>
      </c>
      <c r="E3" t="str">
        <f t="shared" ref="E3:E66" si="0">IF(C3&gt;1,"Recorrente","Não recorrente")</f>
        <v>Não recorrente</v>
      </c>
      <c r="G3" t="s">
        <v>269</v>
      </c>
      <c r="H3">
        <f>COUNTIF(E:E,G3)</f>
        <v>36</v>
      </c>
      <c r="I3" s="52">
        <f>+H3/$H$5</f>
        <v>0.23529411764705882</v>
      </c>
    </row>
    <row r="4" spans="2:16">
      <c r="B4" s="36" t="s">
        <v>168</v>
      </c>
      <c r="C4">
        <v>2</v>
      </c>
      <c r="E4" t="str">
        <f t="shared" si="0"/>
        <v>Recorrente</v>
      </c>
      <c r="G4" t="s">
        <v>270</v>
      </c>
      <c r="H4">
        <f>COUNTIF(E:E,G4)</f>
        <v>117</v>
      </c>
      <c r="I4" s="52">
        <f>+H4/$H$5</f>
        <v>0.76470588235294112</v>
      </c>
    </row>
    <row r="5" spans="2:16" ht="14.45" thickBot="1">
      <c r="B5" s="36" t="s">
        <v>159</v>
      </c>
      <c r="C5">
        <v>1</v>
      </c>
      <c r="E5" t="str">
        <f t="shared" si="0"/>
        <v>Não recorrente</v>
      </c>
      <c r="G5" s="53" t="s">
        <v>35</v>
      </c>
      <c r="H5" s="53">
        <f>SUM(H3:H4)</f>
        <v>153</v>
      </c>
      <c r="I5" s="54">
        <f>+H5/$H$5</f>
        <v>1</v>
      </c>
      <c r="M5" s="77" t="s">
        <v>271</v>
      </c>
      <c r="N5" s="77"/>
      <c r="O5" s="77"/>
      <c r="P5" s="77"/>
    </row>
    <row r="6" spans="2:16" ht="14.45" thickTop="1">
      <c r="B6" s="36" t="s">
        <v>114</v>
      </c>
      <c r="C6">
        <v>1</v>
      </c>
      <c r="E6" t="str">
        <f t="shared" si="0"/>
        <v>Não recorrente</v>
      </c>
      <c r="M6" t="s">
        <v>272</v>
      </c>
      <c r="N6">
        <v>2</v>
      </c>
      <c r="O6" t="s">
        <v>273</v>
      </c>
      <c r="P6">
        <f t="shared" ref="P6:P23" si="1">+COUNTIF($C:$C,N6)</f>
        <v>23</v>
      </c>
    </row>
    <row r="7" spans="2:16">
      <c r="B7" s="36" t="s">
        <v>95</v>
      </c>
      <c r="C7">
        <v>4</v>
      </c>
      <c r="E7" t="str">
        <f t="shared" si="0"/>
        <v>Recorrente</v>
      </c>
      <c r="M7" t="s">
        <v>272</v>
      </c>
      <c r="N7">
        <v>3</v>
      </c>
      <c r="O7" t="s">
        <v>273</v>
      </c>
      <c r="P7">
        <f t="shared" si="1"/>
        <v>4</v>
      </c>
    </row>
    <row r="8" spans="2:16">
      <c r="B8" s="36" t="s">
        <v>158</v>
      </c>
      <c r="C8">
        <v>2</v>
      </c>
      <c r="E8" t="str">
        <f t="shared" si="0"/>
        <v>Recorrente</v>
      </c>
      <c r="M8" t="s">
        <v>272</v>
      </c>
      <c r="N8">
        <v>4</v>
      </c>
      <c r="O8" t="s">
        <v>273</v>
      </c>
      <c r="P8">
        <f t="shared" si="1"/>
        <v>4</v>
      </c>
    </row>
    <row r="9" spans="2:16">
      <c r="B9" s="36" t="s">
        <v>58</v>
      </c>
      <c r="C9">
        <v>1</v>
      </c>
      <c r="E9" t="str">
        <f t="shared" si="0"/>
        <v>Não recorrente</v>
      </c>
      <c r="M9" t="s">
        <v>272</v>
      </c>
      <c r="N9">
        <v>5</v>
      </c>
      <c r="O9" t="s">
        <v>273</v>
      </c>
      <c r="P9">
        <f t="shared" si="1"/>
        <v>3</v>
      </c>
    </row>
    <row r="10" spans="2:16">
      <c r="B10" s="36" t="s">
        <v>102</v>
      </c>
      <c r="C10">
        <v>1</v>
      </c>
      <c r="E10" t="str">
        <f t="shared" si="0"/>
        <v>Não recorrente</v>
      </c>
      <c r="M10" t="s">
        <v>272</v>
      </c>
      <c r="N10">
        <v>6</v>
      </c>
      <c r="O10" t="s">
        <v>273</v>
      </c>
      <c r="P10">
        <f t="shared" si="1"/>
        <v>1</v>
      </c>
    </row>
    <row r="11" spans="2:16">
      <c r="B11" s="36" t="s">
        <v>109</v>
      </c>
      <c r="C11">
        <v>1</v>
      </c>
      <c r="E11" t="str">
        <f t="shared" si="0"/>
        <v>Não recorrente</v>
      </c>
      <c r="M11" t="s">
        <v>272</v>
      </c>
      <c r="N11">
        <v>7</v>
      </c>
      <c r="O11" t="s">
        <v>273</v>
      </c>
      <c r="P11">
        <f t="shared" si="1"/>
        <v>1</v>
      </c>
    </row>
    <row r="12" spans="2:16">
      <c r="B12" s="36" t="s">
        <v>131</v>
      </c>
      <c r="C12">
        <v>1</v>
      </c>
      <c r="E12" t="str">
        <f t="shared" si="0"/>
        <v>Não recorrente</v>
      </c>
      <c r="M12" t="s">
        <v>272</v>
      </c>
      <c r="N12">
        <v>8</v>
      </c>
      <c r="O12" t="s">
        <v>273</v>
      </c>
      <c r="P12">
        <f t="shared" si="1"/>
        <v>0</v>
      </c>
    </row>
    <row r="13" spans="2:16">
      <c r="B13" s="36" t="s">
        <v>153</v>
      </c>
      <c r="C13">
        <v>1</v>
      </c>
      <c r="E13" t="str">
        <f t="shared" si="0"/>
        <v>Não recorrente</v>
      </c>
      <c r="M13" t="s">
        <v>272</v>
      </c>
      <c r="N13">
        <v>9</v>
      </c>
      <c r="O13" t="s">
        <v>273</v>
      </c>
      <c r="P13">
        <f t="shared" si="1"/>
        <v>0</v>
      </c>
    </row>
    <row r="14" spans="2:16">
      <c r="B14" s="36" t="s">
        <v>61</v>
      </c>
      <c r="C14">
        <v>1</v>
      </c>
      <c r="E14" t="str">
        <f t="shared" si="0"/>
        <v>Não recorrente</v>
      </c>
      <c r="M14" t="s">
        <v>272</v>
      </c>
      <c r="N14">
        <v>10</v>
      </c>
      <c r="O14" t="s">
        <v>273</v>
      </c>
      <c r="P14">
        <f t="shared" si="1"/>
        <v>0</v>
      </c>
    </row>
    <row r="15" spans="2:16">
      <c r="B15" s="36" t="s">
        <v>47</v>
      </c>
      <c r="C15">
        <v>1</v>
      </c>
      <c r="E15" t="str">
        <f t="shared" si="0"/>
        <v>Não recorrente</v>
      </c>
      <c r="M15" t="s">
        <v>272</v>
      </c>
      <c r="N15">
        <v>11</v>
      </c>
      <c r="O15" t="s">
        <v>273</v>
      </c>
      <c r="P15">
        <f t="shared" si="1"/>
        <v>0</v>
      </c>
    </row>
    <row r="16" spans="2:16">
      <c r="B16" s="36" t="s">
        <v>116</v>
      </c>
      <c r="C16">
        <v>1</v>
      </c>
      <c r="E16" t="str">
        <f t="shared" si="0"/>
        <v>Não recorrente</v>
      </c>
      <c r="M16" t="s">
        <v>272</v>
      </c>
      <c r="N16">
        <v>12</v>
      </c>
      <c r="O16" t="s">
        <v>273</v>
      </c>
      <c r="P16">
        <f t="shared" si="1"/>
        <v>0</v>
      </c>
    </row>
    <row r="17" spans="2:16">
      <c r="B17" s="36" t="s">
        <v>33</v>
      </c>
      <c r="C17">
        <v>4</v>
      </c>
      <c r="E17" t="str">
        <f t="shared" si="0"/>
        <v>Recorrente</v>
      </c>
      <c r="M17" t="s">
        <v>272</v>
      </c>
      <c r="N17">
        <v>13</v>
      </c>
      <c r="O17" t="s">
        <v>273</v>
      </c>
      <c r="P17">
        <f t="shared" si="1"/>
        <v>0</v>
      </c>
    </row>
    <row r="18" spans="2:16">
      <c r="B18" s="36" t="s">
        <v>41</v>
      </c>
      <c r="C18">
        <v>1</v>
      </c>
      <c r="E18" t="str">
        <f t="shared" si="0"/>
        <v>Não recorrente</v>
      </c>
      <c r="M18" t="s">
        <v>272</v>
      </c>
      <c r="N18">
        <v>14</v>
      </c>
      <c r="O18" t="s">
        <v>273</v>
      </c>
      <c r="P18">
        <f t="shared" si="1"/>
        <v>0</v>
      </c>
    </row>
    <row r="19" spans="2:16">
      <c r="B19" s="36" t="s">
        <v>32</v>
      </c>
      <c r="C19">
        <v>2</v>
      </c>
      <c r="E19" t="str">
        <f t="shared" si="0"/>
        <v>Recorrente</v>
      </c>
      <c r="M19" t="s">
        <v>272</v>
      </c>
      <c r="N19">
        <v>15</v>
      </c>
      <c r="O19" t="s">
        <v>273</v>
      </c>
      <c r="P19">
        <f t="shared" si="1"/>
        <v>0</v>
      </c>
    </row>
    <row r="20" spans="2:16">
      <c r="B20" s="36" t="s">
        <v>222</v>
      </c>
      <c r="C20">
        <v>1</v>
      </c>
      <c r="E20" t="str">
        <f t="shared" si="0"/>
        <v>Não recorrente</v>
      </c>
      <c r="M20" t="s">
        <v>272</v>
      </c>
      <c r="N20">
        <v>16</v>
      </c>
      <c r="O20" t="s">
        <v>273</v>
      </c>
      <c r="P20">
        <f t="shared" si="1"/>
        <v>0</v>
      </c>
    </row>
    <row r="21" spans="2:16">
      <c r="B21" s="36" t="s">
        <v>112</v>
      </c>
      <c r="C21">
        <v>5</v>
      </c>
      <c r="E21" t="str">
        <f t="shared" si="0"/>
        <v>Recorrente</v>
      </c>
      <c r="M21" t="s">
        <v>272</v>
      </c>
      <c r="N21">
        <v>17</v>
      </c>
      <c r="O21" t="s">
        <v>273</v>
      </c>
      <c r="P21">
        <f t="shared" si="1"/>
        <v>0</v>
      </c>
    </row>
    <row r="22" spans="2:16">
      <c r="B22" s="36" t="s">
        <v>228</v>
      </c>
      <c r="C22">
        <v>1</v>
      </c>
      <c r="E22" t="str">
        <f t="shared" si="0"/>
        <v>Não recorrente</v>
      </c>
      <c r="M22" t="s">
        <v>272</v>
      </c>
      <c r="N22">
        <v>18</v>
      </c>
      <c r="O22" t="s">
        <v>273</v>
      </c>
      <c r="P22">
        <f t="shared" si="1"/>
        <v>0</v>
      </c>
    </row>
    <row r="23" spans="2:16">
      <c r="B23" s="36" t="s">
        <v>207</v>
      </c>
      <c r="C23">
        <v>1</v>
      </c>
      <c r="E23" t="str">
        <f t="shared" si="0"/>
        <v>Não recorrente</v>
      </c>
      <c r="M23" t="s">
        <v>272</v>
      </c>
      <c r="N23">
        <v>19</v>
      </c>
      <c r="O23" t="s">
        <v>273</v>
      </c>
      <c r="P23">
        <f t="shared" si="1"/>
        <v>0</v>
      </c>
    </row>
    <row r="24" spans="2:16">
      <c r="B24" s="36" t="s">
        <v>75</v>
      </c>
      <c r="C24">
        <v>1</v>
      </c>
      <c r="E24" t="str">
        <f t="shared" si="0"/>
        <v>Não recorrente</v>
      </c>
      <c r="M24" t="s">
        <v>272</v>
      </c>
      <c r="N24">
        <v>20</v>
      </c>
      <c r="O24" t="s">
        <v>273</v>
      </c>
      <c r="P24">
        <f>+COUNTIF($C:$C,N24)</f>
        <v>0</v>
      </c>
    </row>
    <row r="25" spans="2:16" ht="14.45" thickBot="1">
      <c r="B25" s="36" t="s">
        <v>227</v>
      </c>
      <c r="C25">
        <v>1</v>
      </c>
      <c r="E25" t="str">
        <f t="shared" si="0"/>
        <v>Não recorrente</v>
      </c>
      <c r="M25" s="78" t="s">
        <v>35</v>
      </c>
      <c r="N25" s="78"/>
      <c r="O25" s="78"/>
      <c r="P25" s="53">
        <f>SUM(P6:P24)</f>
        <v>36</v>
      </c>
    </row>
    <row r="26" spans="2:16" ht="14.45" thickTop="1">
      <c r="B26" s="36" t="s">
        <v>197</v>
      </c>
      <c r="C26">
        <v>1</v>
      </c>
      <c r="E26" t="str">
        <f t="shared" si="0"/>
        <v>Não recorrente</v>
      </c>
    </row>
    <row r="27" spans="2:16">
      <c r="B27" s="36" t="s">
        <v>181</v>
      </c>
      <c r="C27">
        <v>1</v>
      </c>
      <c r="E27" t="str">
        <f t="shared" si="0"/>
        <v>Não recorrente</v>
      </c>
    </row>
    <row r="28" spans="2:16">
      <c r="B28" s="36" t="s">
        <v>85</v>
      </c>
      <c r="C28">
        <v>1</v>
      </c>
      <c r="E28" t="str">
        <f t="shared" si="0"/>
        <v>Não recorrente</v>
      </c>
    </row>
    <row r="29" spans="2:16">
      <c r="B29" s="36" t="s">
        <v>16</v>
      </c>
      <c r="C29">
        <v>1</v>
      </c>
      <c r="E29" t="str">
        <f t="shared" si="0"/>
        <v>Não recorrente</v>
      </c>
    </row>
    <row r="30" spans="2:16">
      <c r="B30" s="36" t="s">
        <v>108</v>
      </c>
      <c r="C30">
        <v>1</v>
      </c>
      <c r="E30" t="str">
        <f t="shared" si="0"/>
        <v>Não recorrente</v>
      </c>
    </row>
    <row r="31" spans="2:16">
      <c r="B31" s="36" t="s">
        <v>156</v>
      </c>
      <c r="C31">
        <v>1</v>
      </c>
      <c r="E31" t="str">
        <f t="shared" si="0"/>
        <v>Não recorrente</v>
      </c>
    </row>
    <row r="32" spans="2:16">
      <c r="B32" s="36" t="s">
        <v>56</v>
      </c>
      <c r="C32">
        <v>1</v>
      </c>
      <c r="E32" t="str">
        <f t="shared" si="0"/>
        <v>Não recorrente</v>
      </c>
    </row>
    <row r="33" spans="2:5">
      <c r="B33" s="36" t="s">
        <v>48</v>
      </c>
      <c r="C33">
        <v>1</v>
      </c>
      <c r="E33" t="str">
        <f t="shared" si="0"/>
        <v>Não recorrente</v>
      </c>
    </row>
    <row r="34" spans="2:5">
      <c r="B34" s="36" t="s">
        <v>39</v>
      </c>
      <c r="C34">
        <v>2</v>
      </c>
      <c r="E34" t="str">
        <f t="shared" si="0"/>
        <v>Recorrente</v>
      </c>
    </row>
    <row r="35" spans="2:5">
      <c r="B35" s="36" t="s">
        <v>77</v>
      </c>
      <c r="C35">
        <v>1</v>
      </c>
      <c r="E35" t="str">
        <f t="shared" si="0"/>
        <v>Não recorrente</v>
      </c>
    </row>
    <row r="36" spans="2:5">
      <c r="B36" s="36" t="s">
        <v>186</v>
      </c>
      <c r="C36">
        <v>1</v>
      </c>
      <c r="E36" t="str">
        <f t="shared" si="0"/>
        <v>Não recorrente</v>
      </c>
    </row>
    <row r="37" spans="2:5">
      <c r="B37" s="36" t="s">
        <v>213</v>
      </c>
      <c r="C37">
        <v>1</v>
      </c>
      <c r="E37" t="str">
        <f t="shared" si="0"/>
        <v>Não recorrente</v>
      </c>
    </row>
    <row r="38" spans="2:5">
      <c r="B38" s="36" t="s">
        <v>185</v>
      </c>
      <c r="C38">
        <v>1</v>
      </c>
      <c r="E38" t="str">
        <f t="shared" si="0"/>
        <v>Não recorrente</v>
      </c>
    </row>
    <row r="39" spans="2:5">
      <c r="B39" s="36" t="s">
        <v>163</v>
      </c>
      <c r="C39">
        <v>1</v>
      </c>
      <c r="E39" t="str">
        <f t="shared" si="0"/>
        <v>Não recorrente</v>
      </c>
    </row>
    <row r="40" spans="2:5">
      <c r="B40" s="36" t="s">
        <v>64</v>
      </c>
      <c r="C40">
        <v>1</v>
      </c>
      <c r="E40" t="str">
        <f t="shared" si="0"/>
        <v>Não recorrente</v>
      </c>
    </row>
    <row r="41" spans="2:5">
      <c r="B41" s="36" t="s">
        <v>217</v>
      </c>
      <c r="C41">
        <v>1</v>
      </c>
      <c r="E41" t="str">
        <f t="shared" si="0"/>
        <v>Não recorrente</v>
      </c>
    </row>
    <row r="42" spans="2:5">
      <c r="B42" s="36" t="s">
        <v>101</v>
      </c>
      <c r="C42">
        <v>3</v>
      </c>
      <c r="E42" t="str">
        <f t="shared" si="0"/>
        <v>Recorrente</v>
      </c>
    </row>
    <row r="43" spans="2:5">
      <c r="B43" s="36" t="s">
        <v>170</v>
      </c>
      <c r="C43">
        <v>1</v>
      </c>
      <c r="E43" t="str">
        <f t="shared" si="0"/>
        <v>Não recorrente</v>
      </c>
    </row>
    <row r="44" spans="2:5">
      <c r="B44" s="36" t="s">
        <v>133</v>
      </c>
      <c r="C44">
        <v>1</v>
      </c>
      <c r="E44" t="str">
        <f t="shared" si="0"/>
        <v>Não recorrente</v>
      </c>
    </row>
    <row r="45" spans="2:5">
      <c r="B45" s="36" t="s">
        <v>209</v>
      </c>
      <c r="C45">
        <v>1</v>
      </c>
      <c r="E45" t="str">
        <f t="shared" si="0"/>
        <v>Não recorrente</v>
      </c>
    </row>
    <row r="46" spans="2:5">
      <c r="B46" s="36" t="s">
        <v>94</v>
      </c>
      <c r="C46">
        <v>5</v>
      </c>
      <c r="E46" t="str">
        <f t="shared" si="0"/>
        <v>Recorrente</v>
      </c>
    </row>
    <row r="47" spans="2:5">
      <c r="B47" s="36" t="s">
        <v>137</v>
      </c>
      <c r="C47">
        <v>1</v>
      </c>
      <c r="E47" t="str">
        <f t="shared" si="0"/>
        <v>Não recorrente</v>
      </c>
    </row>
    <row r="48" spans="2:5">
      <c r="B48" s="36" t="s">
        <v>90</v>
      </c>
      <c r="C48">
        <v>2</v>
      </c>
      <c r="E48" t="str">
        <f t="shared" si="0"/>
        <v>Recorrente</v>
      </c>
    </row>
    <row r="49" spans="2:5">
      <c r="B49" s="36" t="s">
        <v>123</v>
      </c>
      <c r="C49">
        <v>1</v>
      </c>
      <c r="E49" t="str">
        <f t="shared" si="0"/>
        <v>Não recorrente</v>
      </c>
    </row>
    <row r="50" spans="2:5">
      <c r="B50" s="36" t="s">
        <v>40</v>
      </c>
      <c r="C50">
        <v>1</v>
      </c>
      <c r="E50" t="str">
        <f t="shared" si="0"/>
        <v>Não recorrente</v>
      </c>
    </row>
    <row r="51" spans="2:5">
      <c r="B51" s="36" t="s">
        <v>71</v>
      </c>
      <c r="C51">
        <v>1</v>
      </c>
      <c r="E51" t="str">
        <f t="shared" si="0"/>
        <v>Não recorrente</v>
      </c>
    </row>
    <row r="52" spans="2:5">
      <c r="B52" s="36" t="s">
        <v>126</v>
      </c>
      <c r="C52">
        <v>2</v>
      </c>
      <c r="E52" t="str">
        <f t="shared" si="0"/>
        <v>Recorrente</v>
      </c>
    </row>
    <row r="53" spans="2:5">
      <c r="B53" s="36" t="s">
        <v>144</v>
      </c>
      <c r="C53">
        <v>1</v>
      </c>
      <c r="E53" t="str">
        <f t="shared" si="0"/>
        <v>Não recorrente</v>
      </c>
    </row>
    <row r="54" spans="2:5">
      <c r="B54" s="36" t="s">
        <v>216</v>
      </c>
      <c r="C54">
        <v>1</v>
      </c>
      <c r="E54" t="str">
        <f t="shared" si="0"/>
        <v>Não recorrente</v>
      </c>
    </row>
    <row r="55" spans="2:5">
      <c r="B55" s="36" t="s">
        <v>157</v>
      </c>
      <c r="C55">
        <v>1</v>
      </c>
      <c r="E55" t="str">
        <f t="shared" si="0"/>
        <v>Não recorrente</v>
      </c>
    </row>
    <row r="56" spans="2:5">
      <c r="B56" s="36" t="s">
        <v>124</v>
      </c>
      <c r="C56">
        <v>2</v>
      </c>
      <c r="E56" t="str">
        <f t="shared" si="0"/>
        <v>Recorrente</v>
      </c>
    </row>
    <row r="57" spans="2:5">
      <c r="B57" s="36" t="s">
        <v>51</v>
      </c>
      <c r="C57">
        <v>1</v>
      </c>
      <c r="E57" t="str">
        <f t="shared" si="0"/>
        <v>Não recorrente</v>
      </c>
    </row>
    <row r="58" spans="2:5">
      <c r="B58" s="36" t="s">
        <v>69</v>
      </c>
      <c r="C58">
        <v>1</v>
      </c>
      <c r="E58" t="str">
        <f t="shared" si="0"/>
        <v>Não recorrente</v>
      </c>
    </row>
    <row r="59" spans="2:5">
      <c r="B59" s="36" t="s">
        <v>60</v>
      </c>
      <c r="C59">
        <v>1</v>
      </c>
      <c r="E59" t="str">
        <f t="shared" si="0"/>
        <v>Não recorrente</v>
      </c>
    </row>
    <row r="60" spans="2:5">
      <c r="B60" s="36" t="s">
        <v>174</v>
      </c>
      <c r="C60">
        <v>1</v>
      </c>
      <c r="E60" t="str">
        <f t="shared" si="0"/>
        <v>Não recorrente</v>
      </c>
    </row>
    <row r="61" spans="2:5">
      <c r="B61" s="36" t="s">
        <v>89</v>
      </c>
      <c r="C61">
        <v>1</v>
      </c>
      <c r="E61" t="str">
        <f t="shared" si="0"/>
        <v>Não recorrente</v>
      </c>
    </row>
    <row r="62" spans="2:5">
      <c r="B62" s="36" t="s">
        <v>103</v>
      </c>
      <c r="C62">
        <v>1</v>
      </c>
      <c r="E62" t="str">
        <f t="shared" si="0"/>
        <v>Não recorrente</v>
      </c>
    </row>
    <row r="63" spans="2:5">
      <c r="B63" s="36" t="s">
        <v>104</v>
      </c>
      <c r="C63">
        <v>1</v>
      </c>
      <c r="E63" t="str">
        <f t="shared" si="0"/>
        <v>Não recorrente</v>
      </c>
    </row>
    <row r="64" spans="2:5">
      <c r="B64" s="36" t="s">
        <v>205</v>
      </c>
      <c r="C64">
        <v>1</v>
      </c>
      <c r="E64" t="str">
        <f t="shared" si="0"/>
        <v>Não recorrente</v>
      </c>
    </row>
    <row r="65" spans="2:5">
      <c r="B65" s="36" t="s">
        <v>111</v>
      </c>
      <c r="C65">
        <v>1</v>
      </c>
      <c r="E65" t="str">
        <f t="shared" si="0"/>
        <v>Não recorrente</v>
      </c>
    </row>
    <row r="66" spans="2:5">
      <c r="B66" s="36" t="s">
        <v>148</v>
      </c>
      <c r="C66">
        <v>2</v>
      </c>
      <c r="E66" t="str">
        <f t="shared" si="0"/>
        <v>Recorrente</v>
      </c>
    </row>
    <row r="67" spans="2:5">
      <c r="B67" s="36" t="s">
        <v>127</v>
      </c>
      <c r="C67">
        <v>1</v>
      </c>
      <c r="E67" t="str">
        <f t="shared" ref="E67:E104" si="2">IF(C67&gt;1,"Recorrente","Não recorrente")</f>
        <v>Não recorrente</v>
      </c>
    </row>
    <row r="68" spans="2:5">
      <c r="B68" s="36" t="s">
        <v>117</v>
      </c>
      <c r="C68">
        <v>2</v>
      </c>
      <c r="E68" t="str">
        <f t="shared" si="2"/>
        <v>Recorrente</v>
      </c>
    </row>
    <row r="69" spans="2:5">
      <c r="B69" s="36" t="s">
        <v>191</v>
      </c>
      <c r="C69">
        <v>1</v>
      </c>
      <c r="E69" t="str">
        <f t="shared" si="2"/>
        <v>Não recorrente</v>
      </c>
    </row>
    <row r="70" spans="2:5">
      <c r="B70" s="36" t="s">
        <v>211</v>
      </c>
      <c r="C70">
        <v>1</v>
      </c>
      <c r="E70" t="str">
        <f t="shared" si="2"/>
        <v>Não recorrente</v>
      </c>
    </row>
    <row r="71" spans="2:5">
      <c r="B71" s="36" t="s">
        <v>139</v>
      </c>
      <c r="C71">
        <v>1</v>
      </c>
      <c r="E71" t="str">
        <f t="shared" si="2"/>
        <v>Não recorrente</v>
      </c>
    </row>
    <row r="72" spans="2:5">
      <c r="B72" s="36" t="s">
        <v>82</v>
      </c>
      <c r="C72">
        <v>1</v>
      </c>
      <c r="E72" t="str">
        <f t="shared" si="2"/>
        <v>Não recorrente</v>
      </c>
    </row>
    <row r="73" spans="2:5">
      <c r="B73" s="36" t="s">
        <v>201</v>
      </c>
      <c r="C73">
        <v>1</v>
      </c>
      <c r="E73" t="str">
        <f t="shared" si="2"/>
        <v>Não recorrente</v>
      </c>
    </row>
    <row r="74" spans="2:5">
      <c r="B74" s="36" t="s">
        <v>99</v>
      </c>
      <c r="C74">
        <v>2</v>
      </c>
      <c r="E74" t="str">
        <f t="shared" si="2"/>
        <v>Recorrente</v>
      </c>
    </row>
    <row r="75" spans="2:5">
      <c r="B75" s="36" t="s">
        <v>169</v>
      </c>
      <c r="C75">
        <v>1</v>
      </c>
      <c r="E75" t="str">
        <f t="shared" si="2"/>
        <v>Não recorrente</v>
      </c>
    </row>
    <row r="76" spans="2:5">
      <c r="B76" s="36" t="s">
        <v>83</v>
      </c>
      <c r="C76">
        <v>1</v>
      </c>
      <c r="E76" t="str">
        <f t="shared" si="2"/>
        <v>Não recorrente</v>
      </c>
    </row>
    <row r="77" spans="2:5">
      <c r="B77" s="36" t="s">
        <v>202</v>
      </c>
      <c r="C77">
        <v>1</v>
      </c>
      <c r="E77" t="str">
        <f t="shared" si="2"/>
        <v>Não recorrente</v>
      </c>
    </row>
    <row r="78" spans="2:5">
      <c r="B78" s="36" t="s">
        <v>70</v>
      </c>
      <c r="C78">
        <v>1</v>
      </c>
      <c r="E78" t="str">
        <f t="shared" si="2"/>
        <v>Não recorrente</v>
      </c>
    </row>
    <row r="79" spans="2:5">
      <c r="B79" s="36" t="s">
        <v>189</v>
      </c>
      <c r="C79">
        <v>1</v>
      </c>
      <c r="E79" t="str">
        <f t="shared" si="2"/>
        <v>Não recorrente</v>
      </c>
    </row>
    <row r="80" spans="2:5">
      <c r="B80" s="36" t="s">
        <v>183</v>
      </c>
      <c r="C80">
        <v>1</v>
      </c>
      <c r="E80" t="str">
        <f t="shared" si="2"/>
        <v>Não recorrente</v>
      </c>
    </row>
    <row r="81" spans="2:5">
      <c r="B81" s="36" t="s">
        <v>145</v>
      </c>
      <c r="C81">
        <v>1</v>
      </c>
      <c r="E81" t="str">
        <f t="shared" si="2"/>
        <v>Não recorrente</v>
      </c>
    </row>
    <row r="82" spans="2:5">
      <c r="B82" s="36" t="s">
        <v>226</v>
      </c>
      <c r="C82">
        <v>1</v>
      </c>
      <c r="E82" t="str">
        <f t="shared" si="2"/>
        <v>Não recorrente</v>
      </c>
    </row>
    <row r="83" spans="2:5">
      <c r="B83" s="36" t="s">
        <v>180</v>
      </c>
      <c r="C83">
        <v>1</v>
      </c>
      <c r="E83" t="str">
        <f t="shared" si="2"/>
        <v>Não recorrente</v>
      </c>
    </row>
    <row r="84" spans="2:5">
      <c r="B84" s="36" t="s">
        <v>140</v>
      </c>
      <c r="C84">
        <v>2</v>
      </c>
      <c r="E84" t="str">
        <f t="shared" si="2"/>
        <v>Recorrente</v>
      </c>
    </row>
    <row r="85" spans="2:5">
      <c r="B85" s="36" t="s">
        <v>164</v>
      </c>
      <c r="C85">
        <v>1</v>
      </c>
      <c r="E85" t="str">
        <f t="shared" si="2"/>
        <v>Não recorrente</v>
      </c>
    </row>
    <row r="86" spans="2:5">
      <c r="B86" s="36" t="s">
        <v>45</v>
      </c>
      <c r="C86">
        <v>1</v>
      </c>
      <c r="E86" t="str">
        <f t="shared" si="2"/>
        <v>Não recorrente</v>
      </c>
    </row>
    <row r="87" spans="2:5">
      <c r="B87" s="36" t="s">
        <v>63</v>
      </c>
      <c r="C87">
        <v>5</v>
      </c>
      <c r="E87" t="str">
        <f t="shared" si="2"/>
        <v>Recorrente</v>
      </c>
    </row>
    <row r="88" spans="2:5">
      <c r="B88" s="36" t="s">
        <v>210</v>
      </c>
      <c r="C88">
        <v>1</v>
      </c>
      <c r="E88" t="str">
        <f t="shared" si="2"/>
        <v>Não recorrente</v>
      </c>
    </row>
    <row r="89" spans="2:5">
      <c r="B89" s="36" t="s">
        <v>154</v>
      </c>
      <c r="C89">
        <v>1</v>
      </c>
      <c r="E89" t="str">
        <f t="shared" si="2"/>
        <v>Não recorrente</v>
      </c>
    </row>
    <row r="90" spans="2:5">
      <c r="B90" s="36" t="s">
        <v>151</v>
      </c>
      <c r="C90">
        <v>2</v>
      </c>
      <c r="E90" t="str">
        <f t="shared" si="2"/>
        <v>Recorrente</v>
      </c>
    </row>
    <row r="91" spans="2:5">
      <c r="B91" s="36" t="s">
        <v>73</v>
      </c>
      <c r="C91">
        <v>2</v>
      </c>
      <c r="E91" t="str">
        <f t="shared" si="2"/>
        <v>Recorrente</v>
      </c>
    </row>
    <row r="92" spans="2:5">
      <c r="B92" s="36" t="s">
        <v>65</v>
      </c>
      <c r="C92">
        <v>2</v>
      </c>
      <c r="E92" t="str">
        <f t="shared" si="2"/>
        <v>Recorrente</v>
      </c>
    </row>
    <row r="93" spans="2:5">
      <c r="B93" s="36" t="s">
        <v>173</v>
      </c>
      <c r="C93">
        <v>1</v>
      </c>
      <c r="E93" t="str">
        <f t="shared" si="2"/>
        <v>Não recorrente</v>
      </c>
    </row>
    <row r="94" spans="2:5">
      <c r="B94" s="36" t="s">
        <v>198</v>
      </c>
      <c r="C94">
        <v>1</v>
      </c>
      <c r="E94" t="str">
        <f t="shared" si="2"/>
        <v>Não recorrente</v>
      </c>
    </row>
    <row r="95" spans="2:5">
      <c r="B95" s="36" t="s">
        <v>215</v>
      </c>
      <c r="C95">
        <v>1</v>
      </c>
      <c r="E95" t="str">
        <f t="shared" si="2"/>
        <v>Não recorrente</v>
      </c>
    </row>
    <row r="96" spans="2:5">
      <c r="B96" s="36" t="s">
        <v>68</v>
      </c>
      <c r="C96">
        <v>3</v>
      </c>
      <c r="E96" t="str">
        <f t="shared" si="2"/>
        <v>Recorrente</v>
      </c>
    </row>
    <row r="97" spans="2:5">
      <c r="B97" s="36" t="s">
        <v>182</v>
      </c>
      <c r="C97">
        <v>1</v>
      </c>
      <c r="E97" t="str">
        <f t="shared" si="2"/>
        <v>Não recorrente</v>
      </c>
    </row>
    <row r="98" spans="2:5">
      <c r="B98" s="36" t="s">
        <v>97</v>
      </c>
      <c r="C98">
        <v>4</v>
      </c>
      <c r="E98" t="str">
        <f t="shared" si="2"/>
        <v>Recorrente</v>
      </c>
    </row>
    <row r="99" spans="2:5">
      <c r="B99" s="36" t="s">
        <v>76</v>
      </c>
      <c r="C99">
        <v>1</v>
      </c>
      <c r="E99" t="str">
        <f t="shared" si="2"/>
        <v>Não recorrente</v>
      </c>
    </row>
    <row r="100" spans="2:5">
      <c r="B100" s="36" t="s">
        <v>119</v>
      </c>
      <c r="C100">
        <v>2</v>
      </c>
      <c r="E100" t="str">
        <f t="shared" si="2"/>
        <v>Recorrente</v>
      </c>
    </row>
    <row r="101" spans="2:5">
      <c r="B101" s="36" t="s">
        <v>220</v>
      </c>
      <c r="C101">
        <v>1</v>
      </c>
      <c r="E101" t="str">
        <f t="shared" si="2"/>
        <v>Não recorrente</v>
      </c>
    </row>
    <row r="102" spans="2:5">
      <c r="B102" s="36" t="s">
        <v>196</v>
      </c>
      <c r="C102">
        <v>1</v>
      </c>
      <c r="E102" t="str">
        <f t="shared" si="2"/>
        <v>Não recorrente</v>
      </c>
    </row>
    <row r="103" spans="2:5">
      <c r="B103" s="36" t="s">
        <v>30</v>
      </c>
      <c r="C103">
        <v>2</v>
      </c>
      <c r="E103" t="str">
        <f t="shared" si="2"/>
        <v>Recorrente</v>
      </c>
    </row>
    <row r="104" spans="2:5">
      <c r="B104" s="36" t="s">
        <v>84</v>
      </c>
      <c r="C104">
        <v>1</v>
      </c>
      <c r="E104" t="str">
        <f t="shared" si="2"/>
        <v>Não recorrente</v>
      </c>
    </row>
    <row r="105" spans="2:5">
      <c r="B105" s="36" t="s">
        <v>194</v>
      </c>
      <c r="C105">
        <v>1</v>
      </c>
      <c r="E105" t="str">
        <f>IF(C105&gt;1,"Recorrente","Não recorrente")</f>
        <v>Não recorrente</v>
      </c>
    </row>
    <row r="106" spans="2:5">
      <c r="B106" s="36" t="s">
        <v>38</v>
      </c>
      <c r="C106">
        <v>1</v>
      </c>
      <c r="E106" t="str">
        <f t="shared" ref="E106:E155" si="3">IF(C106&gt;1,"Recorrente","Não recorrente")</f>
        <v>Não recorrente</v>
      </c>
    </row>
    <row r="107" spans="2:5">
      <c r="B107" s="36" t="s">
        <v>59</v>
      </c>
      <c r="C107">
        <v>1</v>
      </c>
      <c r="E107" t="str">
        <f t="shared" si="3"/>
        <v>Não recorrente</v>
      </c>
    </row>
    <row r="108" spans="2:5">
      <c r="B108" s="36" t="s">
        <v>221</v>
      </c>
      <c r="C108">
        <v>1</v>
      </c>
      <c r="E108" t="str">
        <f t="shared" si="3"/>
        <v>Não recorrente</v>
      </c>
    </row>
    <row r="109" spans="2:5">
      <c r="B109" s="36" t="s">
        <v>67</v>
      </c>
      <c r="C109">
        <v>4</v>
      </c>
      <c r="E109" t="str">
        <f t="shared" si="3"/>
        <v>Recorrente</v>
      </c>
    </row>
    <row r="110" spans="2:5">
      <c r="B110" s="36" t="s">
        <v>193</v>
      </c>
      <c r="C110">
        <v>1</v>
      </c>
      <c r="E110" t="str">
        <f t="shared" si="3"/>
        <v>Não recorrente</v>
      </c>
    </row>
    <row r="111" spans="2:5">
      <c r="B111" s="36" t="s">
        <v>36</v>
      </c>
      <c r="C111">
        <v>1</v>
      </c>
      <c r="E111" t="str">
        <f t="shared" si="3"/>
        <v>Não recorrente</v>
      </c>
    </row>
    <row r="112" spans="2:5">
      <c r="B112" s="36" t="s">
        <v>195</v>
      </c>
      <c r="C112">
        <v>2</v>
      </c>
      <c r="E112" t="str">
        <f t="shared" si="3"/>
        <v>Recorrente</v>
      </c>
    </row>
    <row r="113" spans="2:5">
      <c r="B113" s="36" t="s">
        <v>37</v>
      </c>
      <c r="C113">
        <v>1</v>
      </c>
      <c r="E113" t="str">
        <f t="shared" si="3"/>
        <v>Não recorrente</v>
      </c>
    </row>
    <row r="114" spans="2:5">
      <c r="B114" s="36" t="s">
        <v>206</v>
      </c>
      <c r="C114">
        <v>1</v>
      </c>
      <c r="E114" t="str">
        <f t="shared" si="3"/>
        <v>Não recorrente</v>
      </c>
    </row>
    <row r="115" spans="2:5">
      <c r="B115" s="36" t="s">
        <v>81</v>
      </c>
      <c r="C115">
        <v>2</v>
      </c>
      <c r="E115" t="str">
        <f t="shared" si="3"/>
        <v>Recorrente</v>
      </c>
    </row>
    <row r="116" spans="2:5">
      <c r="B116" s="36" t="s">
        <v>214</v>
      </c>
      <c r="C116">
        <v>1</v>
      </c>
      <c r="E116" t="str">
        <f t="shared" si="3"/>
        <v>Não recorrente</v>
      </c>
    </row>
    <row r="117" spans="2:5">
      <c r="B117" s="36" t="s">
        <v>176</v>
      </c>
      <c r="C117">
        <v>1</v>
      </c>
      <c r="E117" t="str">
        <f t="shared" si="3"/>
        <v>Não recorrente</v>
      </c>
    </row>
    <row r="118" spans="2:5">
      <c r="B118" s="36" t="s">
        <v>212</v>
      </c>
      <c r="C118">
        <v>1</v>
      </c>
      <c r="E118" t="str">
        <f t="shared" si="3"/>
        <v>Não recorrente</v>
      </c>
    </row>
    <row r="119" spans="2:5">
      <c r="B119" s="36" t="s">
        <v>208</v>
      </c>
      <c r="C119">
        <v>1</v>
      </c>
      <c r="E119" t="str">
        <f t="shared" si="3"/>
        <v>Não recorrente</v>
      </c>
    </row>
    <row r="120" spans="2:5">
      <c r="B120" s="36" t="s">
        <v>136</v>
      </c>
      <c r="C120">
        <v>2</v>
      </c>
      <c r="E120" t="str">
        <f t="shared" si="3"/>
        <v>Recorrente</v>
      </c>
    </row>
    <row r="121" spans="2:5">
      <c r="B121" s="36" t="s">
        <v>223</v>
      </c>
      <c r="C121">
        <v>1</v>
      </c>
      <c r="E121" t="str">
        <f t="shared" si="3"/>
        <v>Não recorrente</v>
      </c>
    </row>
    <row r="122" spans="2:5">
      <c r="B122" s="36" t="s">
        <v>171</v>
      </c>
      <c r="C122">
        <v>1</v>
      </c>
      <c r="E122" t="str">
        <f t="shared" si="3"/>
        <v>Não recorrente</v>
      </c>
    </row>
    <row r="123" spans="2:5">
      <c r="B123" s="36" t="s">
        <v>143</v>
      </c>
      <c r="C123">
        <v>1</v>
      </c>
      <c r="E123" t="str">
        <f t="shared" si="3"/>
        <v>Não recorrente</v>
      </c>
    </row>
    <row r="124" spans="2:5">
      <c r="B124" s="36" t="s">
        <v>92</v>
      </c>
      <c r="C124">
        <v>2</v>
      </c>
      <c r="E124" t="str">
        <f t="shared" si="3"/>
        <v>Recorrente</v>
      </c>
    </row>
    <row r="125" spans="2:5">
      <c r="B125" s="36" t="s">
        <v>190</v>
      </c>
      <c r="C125">
        <v>1</v>
      </c>
      <c r="E125" t="str">
        <f t="shared" si="3"/>
        <v>Não recorrente</v>
      </c>
    </row>
    <row r="126" spans="2:5">
      <c r="B126" s="36" t="s">
        <v>162</v>
      </c>
      <c r="C126">
        <v>1</v>
      </c>
      <c r="E126" t="str">
        <f t="shared" si="3"/>
        <v>Não recorrente</v>
      </c>
    </row>
    <row r="127" spans="2:5">
      <c r="B127" s="36" t="s">
        <v>80</v>
      </c>
      <c r="C127">
        <v>1</v>
      </c>
      <c r="E127" t="str">
        <f t="shared" si="3"/>
        <v>Não recorrente</v>
      </c>
    </row>
    <row r="128" spans="2:5">
      <c r="B128" s="36" t="s">
        <v>175</v>
      </c>
      <c r="C128">
        <v>1</v>
      </c>
      <c r="E128" t="str">
        <f t="shared" si="3"/>
        <v>Não recorrente</v>
      </c>
    </row>
    <row r="129" spans="2:5">
      <c r="B129" s="36" t="s">
        <v>129</v>
      </c>
      <c r="C129">
        <v>1</v>
      </c>
      <c r="E129" t="str">
        <f t="shared" si="3"/>
        <v>Não recorrente</v>
      </c>
    </row>
    <row r="130" spans="2:5">
      <c r="B130" s="36" t="s">
        <v>166</v>
      </c>
      <c r="C130">
        <v>3</v>
      </c>
      <c r="E130" t="str">
        <f t="shared" si="3"/>
        <v>Recorrente</v>
      </c>
    </row>
    <row r="131" spans="2:5">
      <c r="B131" s="36" t="s">
        <v>219</v>
      </c>
      <c r="C131">
        <v>1</v>
      </c>
      <c r="E131" t="str">
        <f t="shared" si="3"/>
        <v>Não recorrente</v>
      </c>
    </row>
    <row r="132" spans="2:5">
      <c r="B132" s="36" t="s">
        <v>225</v>
      </c>
      <c r="C132">
        <v>1</v>
      </c>
      <c r="E132" t="str">
        <f t="shared" si="3"/>
        <v>Não recorrente</v>
      </c>
    </row>
    <row r="133" spans="2:5">
      <c r="B133" s="36" t="s">
        <v>204</v>
      </c>
      <c r="C133">
        <v>1</v>
      </c>
      <c r="E133" t="str">
        <f t="shared" si="3"/>
        <v>Não recorrente</v>
      </c>
    </row>
    <row r="134" spans="2:5">
      <c r="B134" s="36" t="s">
        <v>115</v>
      </c>
      <c r="C134">
        <v>1</v>
      </c>
      <c r="E134" t="str">
        <f t="shared" si="3"/>
        <v>Não recorrente</v>
      </c>
    </row>
    <row r="135" spans="2:5">
      <c r="B135" s="36" t="s">
        <v>110</v>
      </c>
      <c r="C135">
        <v>1</v>
      </c>
      <c r="E135" t="str">
        <f t="shared" si="3"/>
        <v>Não recorrente</v>
      </c>
    </row>
    <row r="136" spans="2:5">
      <c r="B136" s="36" t="s">
        <v>172</v>
      </c>
      <c r="C136">
        <v>1</v>
      </c>
      <c r="E136" t="str">
        <f t="shared" si="3"/>
        <v>Não recorrente</v>
      </c>
    </row>
    <row r="137" spans="2:5">
      <c r="B137" s="36" t="s">
        <v>91</v>
      </c>
      <c r="C137">
        <v>1</v>
      </c>
      <c r="E137" t="str">
        <f t="shared" si="3"/>
        <v>Não recorrente</v>
      </c>
    </row>
    <row r="138" spans="2:5">
      <c r="B138" s="36" t="s">
        <v>50</v>
      </c>
      <c r="C138">
        <v>1</v>
      </c>
      <c r="E138" t="str">
        <f t="shared" si="3"/>
        <v>Não recorrente</v>
      </c>
    </row>
    <row r="139" spans="2:5">
      <c r="B139" s="36" t="s">
        <v>44</v>
      </c>
      <c r="C139">
        <v>1</v>
      </c>
      <c r="E139" t="str">
        <f t="shared" si="3"/>
        <v>Não recorrente</v>
      </c>
    </row>
    <row r="140" spans="2:5">
      <c r="B140" s="36" t="s">
        <v>177</v>
      </c>
      <c r="C140">
        <v>1</v>
      </c>
      <c r="E140" t="str">
        <f t="shared" si="3"/>
        <v>Não recorrente</v>
      </c>
    </row>
    <row r="141" spans="2:5">
      <c r="B141" s="36" t="s">
        <v>188</v>
      </c>
      <c r="C141">
        <v>1</v>
      </c>
      <c r="E141" t="str">
        <f t="shared" si="3"/>
        <v>Não recorrente</v>
      </c>
    </row>
    <row r="142" spans="2:5">
      <c r="B142" s="36" t="s">
        <v>87</v>
      </c>
      <c r="C142">
        <v>1</v>
      </c>
      <c r="E142" t="str">
        <f t="shared" si="3"/>
        <v>Não recorrente</v>
      </c>
    </row>
    <row r="143" spans="2:5">
      <c r="B143" s="36" t="s">
        <v>125</v>
      </c>
      <c r="C143">
        <v>1</v>
      </c>
      <c r="E143" t="str">
        <f t="shared" si="3"/>
        <v>Não recorrente</v>
      </c>
    </row>
    <row r="144" spans="2:5">
      <c r="B144" s="36" t="s">
        <v>149</v>
      </c>
      <c r="C144">
        <v>1</v>
      </c>
      <c r="E144" t="str">
        <f t="shared" si="3"/>
        <v>Não recorrente</v>
      </c>
    </row>
    <row r="145" spans="2:5">
      <c r="B145" s="36" t="s">
        <v>224</v>
      </c>
      <c r="C145">
        <v>1</v>
      </c>
      <c r="E145" t="str">
        <f t="shared" si="3"/>
        <v>Não recorrente</v>
      </c>
    </row>
    <row r="146" spans="2:5">
      <c r="B146" s="36" t="s">
        <v>160</v>
      </c>
      <c r="C146">
        <v>1</v>
      </c>
      <c r="E146" t="str">
        <f t="shared" si="3"/>
        <v>Não recorrente</v>
      </c>
    </row>
    <row r="147" spans="2:5">
      <c r="B147" s="36" t="s">
        <v>118</v>
      </c>
      <c r="C147">
        <v>2</v>
      </c>
      <c r="E147" t="str">
        <f t="shared" si="3"/>
        <v>Recorrente</v>
      </c>
    </row>
    <row r="148" spans="2:5">
      <c r="B148" s="36" t="s">
        <v>72</v>
      </c>
      <c r="C148">
        <v>1</v>
      </c>
      <c r="E148" t="str">
        <f t="shared" si="3"/>
        <v>Não recorrente</v>
      </c>
    </row>
    <row r="149" spans="2:5">
      <c r="B149" s="36" t="s">
        <v>165</v>
      </c>
      <c r="C149">
        <v>1</v>
      </c>
      <c r="E149" t="str">
        <f t="shared" si="3"/>
        <v>Não recorrente</v>
      </c>
    </row>
    <row r="150" spans="2:5">
      <c r="B150" s="36" t="s">
        <v>78</v>
      </c>
      <c r="C150">
        <v>7</v>
      </c>
      <c r="E150" t="str">
        <f t="shared" si="3"/>
        <v>Recorrente</v>
      </c>
    </row>
    <row r="151" spans="2:5">
      <c r="B151" s="36" t="s">
        <v>96</v>
      </c>
      <c r="C151">
        <v>3</v>
      </c>
      <c r="E151" t="str">
        <f t="shared" si="3"/>
        <v>Recorrente</v>
      </c>
    </row>
    <row r="152" spans="2:5">
      <c r="B152" s="36" t="s">
        <v>53</v>
      </c>
      <c r="C152">
        <v>6</v>
      </c>
      <c r="E152" t="str">
        <f t="shared" si="3"/>
        <v>Recorrente</v>
      </c>
    </row>
    <row r="153" spans="2:5">
      <c r="B153" s="36" t="s">
        <v>134</v>
      </c>
      <c r="C153">
        <v>2</v>
      </c>
      <c r="E153" t="str">
        <f t="shared" si="3"/>
        <v>Recorrente</v>
      </c>
    </row>
    <row r="154" spans="2:5">
      <c r="B154" s="36" t="s">
        <v>147</v>
      </c>
      <c r="C154">
        <v>1</v>
      </c>
      <c r="E154" t="str">
        <f t="shared" si="3"/>
        <v>Não recorrente</v>
      </c>
    </row>
    <row r="155" spans="2:5">
      <c r="B155" s="36" t="s">
        <v>122</v>
      </c>
      <c r="C155">
        <v>2</v>
      </c>
      <c r="E155" t="str">
        <f t="shared" si="3"/>
        <v>Recorrente</v>
      </c>
    </row>
    <row r="156" spans="2:5">
      <c r="B156" s="36" t="s">
        <v>274</v>
      </c>
      <c r="C156">
        <v>219</v>
      </c>
    </row>
  </sheetData>
  <mergeCells count="2">
    <mergeCell ref="M5:P5"/>
    <mergeCell ref="M25:O25"/>
  </mergeCell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F79D-6FAB-43A1-8CFD-7C0755143B2E}">
  <dimension ref="B3:E26"/>
  <sheetViews>
    <sheetView showGridLines="0" workbookViewId="0">
      <selection activeCell="B13" sqref="B13"/>
    </sheetView>
  </sheetViews>
  <sheetFormatPr defaultRowHeight="13.9"/>
  <cols>
    <col min="1" max="1" width="2.625" customWidth="1"/>
    <col min="2" max="2" width="31.875" bestFit="1" customWidth="1"/>
    <col min="3" max="3" width="21.625" bestFit="1" customWidth="1"/>
  </cols>
  <sheetData>
    <row r="3" spans="2:5">
      <c r="B3" s="43" t="s">
        <v>263</v>
      </c>
      <c r="C3" t="s">
        <v>264</v>
      </c>
      <c r="E3" s="44" t="s">
        <v>275</v>
      </c>
    </row>
    <row r="4" spans="2:5">
      <c r="B4" s="36" t="s">
        <v>161</v>
      </c>
      <c r="C4">
        <v>1</v>
      </c>
      <c r="E4" s="46">
        <f>$C4/$C$26</f>
        <v>4.608294930875576E-3</v>
      </c>
    </row>
    <row r="5" spans="2:5">
      <c r="B5" s="36" t="s">
        <v>42</v>
      </c>
      <c r="C5">
        <v>3</v>
      </c>
      <c r="E5" s="46">
        <f t="shared" ref="E5:E25" si="0">$C5/$C$26</f>
        <v>1.3824884792626729E-2</v>
      </c>
    </row>
    <row r="6" spans="2:5">
      <c r="B6" s="36" t="s">
        <v>57</v>
      </c>
      <c r="C6">
        <v>3</v>
      </c>
      <c r="E6" s="46">
        <f t="shared" si="0"/>
        <v>1.3824884792626729E-2</v>
      </c>
    </row>
    <row r="7" spans="2:5">
      <c r="B7" s="36" t="s">
        <v>43</v>
      </c>
      <c r="C7">
        <v>6</v>
      </c>
      <c r="E7" s="46">
        <f t="shared" si="0"/>
        <v>2.7649769585253458E-2</v>
      </c>
    </row>
    <row r="8" spans="2:5">
      <c r="B8" s="36" t="s">
        <v>66</v>
      </c>
      <c r="C8">
        <v>1</v>
      </c>
      <c r="E8" s="46">
        <f t="shared" si="0"/>
        <v>4.608294930875576E-3</v>
      </c>
    </row>
    <row r="9" spans="2:5">
      <c r="B9" s="36" t="s">
        <v>138</v>
      </c>
      <c r="C9">
        <v>1</v>
      </c>
      <c r="E9" s="46">
        <f t="shared" si="0"/>
        <v>4.608294930875576E-3</v>
      </c>
    </row>
    <row r="10" spans="2:5">
      <c r="B10" s="36" t="s">
        <v>74</v>
      </c>
      <c r="C10">
        <v>1</v>
      </c>
      <c r="E10" s="46">
        <f t="shared" si="0"/>
        <v>4.608294930875576E-3</v>
      </c>
    </row>
    <row r="11" spans="2:5">
      <c r="B11" s="36" t="s">
        <v>46</v>
      </c>
      <c r="C11">
        <v>1</v>
      </c>
      <c r="E11" s="46">
        <f t="shared" si="0"/>
        <v>4.608294930875576E-3</v>
      </c>
    </row>
    <row r="12" spans="2:5">
      <c r="B12" s="36" t="s">
        <v>34</v>
      </c>
      <c r="C12">
        <v>3</v>
      </c>
      <c r="E12" s="46">
        <f t="shared" si="0"/>
        <v>1.3824884792626729E-2</v>
      </c>
    </row>
    <row r="13" spans="2:5">
      <c r="B13" s="36" t="s">
        <v>62</v>
      </c>
      <c r="C13">
        <v>1</v>
      </c>
      <c r="E13" s="46">
        <f t="shared" si="0"/>
        <v>4.608294930875576E-3</v>
      </c>
    </row>
    <row r="14" spans="2:5">
      <c r="B14" s="36" t="s">
        <v>49</v>
      </c>
      <c r="C14">
        <v>1</v>
      </c>
      <c r="E14" s="46">
        <f t="shared" si="0"/>
        <v>4.608294930875576E-3</v>
      </c>
    </row>
    <row r="15" spans="2:5">
      <c r="B15" s="36" t="s">
        <v>9</v>
      </c>
      <c r="C15">
        <v>147</v>
      </c>
      <c r="E15" s="46">
        <f t="shared" si="0"/>
        <v>0.67741935483870963</v>
      </c>
    </row>
    <row r="16" spans="2:5">
      <c r="B16" s="36" t="s">
        <v>79</v>
      </c>
      <c r="C16">
        <v>10</v>
      </c>
      <c r="E16" s="46">
        <f t="shared" si="0"/>
        <v>4.6082949308755762E-2</v>
      </c>
    </row>
    <row r="17" spans="2:5">
      <c r="B17" s="36" t="s">
        <v>55</v>
      </c>
      <c r="C17">
        <v>3</v>
      </c>
      <c r="E17" s="46">
        <f t="shared" si="0"/>
        <v>1.3824884792626729E-2</v>
      </c>
    </row>
    <row r="18" spans="2:5">
      <c r="B18" s="36" t="s">
        <v>120</v>
      </c>
      <c r="C18">
        <v>2</v>
      </c>
      <c r="E18" s="46">
        <f t="shared" si="0"/>
        <v>9.2165898617511521E-3</v>
      </c>
    </row>
    <row r="19" spans="2:5">
      <c r="B19" s="36" t="s">
        <v>141</v>
      </c>
      <c r="C19">
        <v>3</v>
      </c>
      <c r="E19" s="46">
        <f t="shared" si="0"/>
        <v>1.3824884792626729E-2</v>
      </c>
    </row>
    <row r="20" spans="2:5">
      <c r="B20" s="36" t="s">
        <v>135</v>
      </c>
      <c r="C20">
        <v>1</v>
      </c>
      <c r="E20" s="46">
        <f t="shared" si="0"/>
        <v>4.608294930875576E-3</v>
      </c>
    </row>
    <row r="21" spans="2:5">
      <c r="B21" s="36" t="s">
        <v>167</v>
      </c>
      <c r="C21">
        <v>1</v>
      </c>
      <c r="E21" s="46">
        <f t="shared" si="0"/>
        <v>4.608294930875576E-3</v>
      </c>
    </row>
    <row r="22" spans="2:5">
      <c r="B22" s="36" t="s">
        <v>128</v>
      </c>
      <c r="C22">
        <v>2</v>
      </c>
      <c r="E22" s="46">
        <f t="shared" si="0"/>
        <v>9.2165898617511521E-3</v>
      </c>
    </row>
    <row r="23" spans="2:5">
      <c r="B23" s="36" t="s">
        <v>106</v>
      </c>
      <c r="C23">
        <v>4</v>
      </c>
      <c r="E23" s="46">
        <f t="shared" si="0"/>
        <v>1.8433179723502304E-2</v>
      </c>
    </row>
    <row r="24" spans="2:5" ht="16.5">
      <c r="B24" s="36" t="s">
        <v>200</v>
      </c>
      <c r="C24">
        <v>2</v>
      </c>
      <c r="E24" s="46">
        <f t="shared" si="0"/>
        <v>9.2165898617511521E-3</v>
      </c>
    </row>
    <row r="25" spans="2:5" ht="16.5">
      <c r="B25" s="36" t="s">
        <v>203</v>
      </c>
      <c r="C25">
        <v>20</v>
      </c>
      <c r="E25" s="46">
        <f t="shared" si="0"/>
        <v>9.2165898617511524E-2</v>
      </c>
    </row>
    <row r="26" spans="2:5" ht="16.5">
      <c r="B26" s="36" t="s">
        <v>274</v>
      </c>
      <c r="C26">
        <v>217</v>
      </c>
      <c r="E26" s="45">
        <f>SUM(E4:E25)</f>
        <v>1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9C20-9990-4B10-8BBF-67D9E2729758}">
  <dimension ref="B2:E35"/>
  <sheetViews>
    <sheetView showGridLines="0" workbookViewId="0">
      <selection activeCell="R18" sqref="R18"/>
    </sheetView>
  </sheetViews>
  <sheetFormatPr defaultRowHeight="13.9"/>
  <cols>
    <col min="1" max="1" width="2.625" customWidth="1"/>
    <col min="2" max="2" width="14.375" customWidth="1"/>
    <col min="3" max="4" width="10.125" style="49" bestFit="1" customWidth="1"/>
    <col min="5" max="5" width="9.875" style="49" bestFit="1" customWidth="1"/>
  </cols>
  <sheetData>
    <row r="2" spans="2:5">
      <c r="B2" s="51" t="s">
        <v>24</v>
      </c>
      <c r="C2" s="51" t="s">
        <v>26</v>
      </c>
      <c r="D2" s="51" t="s">
        <v>276</v>
      </c>
      <c r="E2" s="51" t="s">
        <v>277</v>
      </c>
    </row>
    <row r="3" spans="2:5">
      <c r="B3" s="47">
        <v>44197</v>
      </c>
      <c r="C3" s="50">
        <f>SUMIF(PAGOS!$B:$B,Faturamento!$B3,PAGOS!$D:$D)</f>
        <v>468.5</v>
      </c>
      <c r="D3" s="50">
        <f>+PAGOS!D7</f>
        <v>468.5</v>
      </c>
      <c r="E3" s="50">
        <f t="shared" ref="E3:E10" si="0">+D3-C3</f>
        <v>0</v>
      </c>
    </row>
    <row r="4" spans="2:5">
      <c r="B4" s="47">
        <v>44228</v>
      </c>
      <c r="C4" s="50">
        <f>SUMIF(PAGOS!$B:$B,Faturamento!$B4,PAGOS!$D:$D)</f>
        <v>0</v>
      </c>
      <c r="D4" s="50">
        <v>0</v>
      </c>
      <c r="E4" s="50">
        <f t="shared" si="0"/>
        <v>0</v>
      </c>
    </row>
    <row r="5" spans="2:5">
      <c r="B5" s="47">
        <v>44256</v>
      </c>
      <c r="C5" s="50">
        <f>SUMIF(PAGOS!$B:$B,Faturamento!$B5,PAGOS!$D:$D)</f>
        <v>1382</v>
      </c>
      <c r="D5" s="50">
        <f>+PAGOS!D20</f>
        <v>1382</v>
      </c>
      <c r="E5" s="50">
        <f t="shared" si="0"/>
        <v>0</v>
      </c>
    </row>
    <row r="6" spans="2:5">
      <c r="B6" s="47">
        <v>44287</v>
      </c>
      <c r="C6" s="50">
        <f>SUMIF(PAGOS!$B:$B,Faturamento!$B6,PAGOS!$D:$D)</f>
        <v>798</v>
      </c>
      <c r="D6" s="50">
        <f>+PAGOS!D29</f>
        <v>798</v>
      </c>
      <c r="E6" s="50">
        <f t="shared" si="0"/>
        <v>0</v>
      </c>
    </row>
    <row r="7" spans="2:5">
      <c r="B7" s="47">
        <v>44317</v>
      </c>
      <c r="C7" s="50">
        <f>SUMIF(PAGOS!$B:$B,Faturamento!$B7,PAGOS!$D:$D)</f>
        <v>5534</v>
      </c>
      <c r="D7" s="50">
        <f>+PAGOS!D52</f>
        <v>5534</v>
      </c>
      <c r="E7" s="50">
        <f t="shared" si="0"/>
        <v>0</v>
      </c>
    </row>
    <row r="8" spans="2:5">
      <c r="B8" s="47">
        <v>44348</v>
      </c>
      <c r="C8" s="50">
        <f>SUMIF(PAGOS!$B:$B,Faturamento!$B8,PAGOS!$D:$D)</f>
        <v>2614.9</v>
      </c>
      <c r="D8" s="50">
        <f>+PAGOS!D67</f>
        <v>2614.9</v>
      </c>
      <c r="E8" s="50">
        <f t="shared" si="0"/>
        <v>0</v>
      </c>
    </row>
    <row r="9" spans="2:5">
      <c r="B9" s="47">
        <v>44378</v>
      </c>
      <c r="C9" s="50">
        <f>SUMIF(PAGOS!$B:$B,Faturamento!$B9,PAGOS!$D:$D)</f>
        <v>4806</v>
      </c>
      <c r="D9" s="50">
        <f>+PAGOS!D83</f>
        <v>4806</v>
      </c>
      <c r="E9" s="50">
        <f t="shared" si="0"/>
        <v>0</v>
      </c>
    </row>
    <row r="10" spans="2:5">
      <c r="B10" s="47">
        <v>44409</v>
      </c>
      <c r="C10" s="50">
        <f>SUMIF(PAGOS!$B:$B,Faturamento!$B10,PAGOS!$D:$D)</f>
        <v>9061.36</v>
      </c>
      <c r="D10" s="50">
        <f>+PAGOS!D113</f>
        <v>9061.36</v>
      </c>
      <c r="E10" s="50">
        <f t="shared" si="0"/>
        <v>0</v>
      </c>
    </row>
    <row r="11" spans="2:5">
      <c r="B11" s="47">
        <v>44440</v>
      </c>
      <c r="C11" s="50">
        <f>SUMIF(PAGOS!$B:$B,Faturamento!$B11,PAGOS!$D:$D)</f>
        <v>12922.199999999999</v>
      </c>
      <c r="D11" s="50">
        <f>+PAGOS!D143</f>
        <v>12922.199999999999</v>
      </c>
      <c r="E11" s="50">
        <f>+D11-C11</f>
        <v>0</v>
      </c>
    </row>
    <row r="12" spans="2:5">
      <c r="B12" s="47">
        <v>44470</v>
      </c>
      <c r="C12" s="50">
        <f>SUMIF(PAGOS!$B:$B,Faturamento!$B12,PAGOS!$D:$D)</f>
        <v>13200.67</v>
      </c>
      <c r="D12" s="50">
        <f>+PAGOS!D193</f>
        <v>13200.67</v>
      </c>
      <c r="E12" s="50">
        <f t="shared" ref="E12:E14" si="1">+D12-C12</f>
        <v>0</v>
      </c>
    </row>
    <row r="13" spans="2:5">
      <c r="B13" s="47">
        <v>44501</v>
      </c>
      <c r="C13" s="50">
        <f>SUMIF(PAGOS!$B:$B,Faturamento!$B13,PAGOS!$D:$D)</f>
        <v>13987.960000000003</v>
      </c>
      <c r="D13" s="50">
        <f>+PAGOS!D236</f>
        <v>50</v>
      </c>
      <c r="E13" s="50">
        <f t="shared" si="1"/>
        <v>-13937.960000000003</v>
      </c>
    </row>
    <row r="14" spans="2:5">
      <c r="B14" s="47">
        <v>44531</v>
      </c>
      <c r="C14" s="50">
        <f>SUMIF(PAGOS!$B:$B,Faturamento!$B14,PAGOS!$D:$D)</f>
        <v>0</v>
      </c>
      <c r="D14" s="50"/>
      <c r="E14" s="50">
        <f t="shared" si="1"/>
        <v>0</v>
      </c>
    </row>
    <row r="15" spans="2:5">
      <c r="B15" s="47"/>
      <c r="C15" s="50"/>
      <c r="D15" s="50"/>
      <c r="E15" s="50"/>
    </row>
    <row r="16" spans="2:5">
      <c r="B16" s="47"/>
      <c r="C16" s="50"/>
      <c r="D16" s="50"/>
      <c r="E16" s="50"/>
    </row>
    <row r="17" spans="2:5">
      <c r="B17" s="47"/>
      <c r="C17" s="50"/>
      <c r="D17" s="50"/>
      <c r="E17" s="50"/>
    </row>
    <row r="18" spans="2:5">
      <c r="B18" s="47"/>
      <c r="C18" s="50"/>
      <c r="D18" s="50"/>
      <c r="E18" s="50"/>
    </row>
    <row r="19" spans="2:5">
      <c r="B19" s="47"/>
      <c r="C19" s="50"/>
      <c r="D19" s="50"/>
      <c r="E19" s="50"/>
    </row>
    <row r="20" spans="2:5">
      <c r="B20" s="47"/>
      <c r="C20" s="50"/>
      <c r="D20" s="50"/>
      <c r="E20" s="50"/>
    </row>
    <row r="21" spans="2:5">
      <c r="B21" s="47"/>
      <c r="C21" s="50"/>
      <c r="D21" s="50"/>
      <c r="E21" s="50"/>
    </row>
    <row r="22" spans="2:5">
      <c r="B22" s="47"/>
      <c r="C22" s="50"/>
      <c r="D22" s="50"/>
      <c r="E22" s="50"/>
    </row>
    <row r="23" spans="2:5">
      <c r="B23" s="47"/>
      <c r="C23" s="50"/>
      <c r="D23" s="50"/>
      <c r="E23" s="50"/>
    </row>
    <row r="24" spans="2:5">
      <c r="B24" s="47"/>
      <c r="C24" s="50"/>
      <c r="D24" s="50"/>
      <c r="E24" s="50"/>
    </row>
    <row r="25" spans="2:5">
      <c r="B25" s="47"/>
      <c r="C25" s="50"/>
      <c r="D25" s="50"/>
      <c r="E25" s="50"/>
    </row>
    <row r="26" spans="2:5">
      <c r="B26" s="47"/>
      <c r="C26" s="50"/>
      <c r="D26" s="50"/>
      <c r="E26" s="50"/>
    </row>
    <row r="27" spans="2:5">
      <c r="B27" s="47"/>
    </row>
    <row r="28" spans="2:5">
      <c r="B28" s="47"/>
    </row>
    <row r="29" spans="2:5">
      <c r="B29" s="47"/>
    </row>
    <row r="30" spans="2:5">
      <c r="B30" s="47"/>
    </row>
    <row r="31" spans="2:5">
      <c r="B31" s="47"/>
    </row>
    <row r="32" spans="2:5">
      <c r="B32" s="47"/>
    </row>
    <row r="33" spans="2:2">
      <c r="B33" s="47"/>
    </row>
    <row r="34" spans="2:2">
      <c r="B34" s="47"/>
    </row>
    <row r="35" spans="2:2">
      <c r="B35" s="47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0ACF-06F1-4403-BED0-ECF2569027F6}">
  <dimension ref="A1"/>
  <sheetViews>
    <sheetView showGridLines="0" topLeftCell="A18" zoomScale="85" zoomScaleNormal="85" workbookViewId="0">
      <selection activeCell="N24" sqref="N24"/>
    </sheetView>
  </sheetViews>
  <sheetFormatPr defaultRowHeight="13.9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Lucchetti</dc:creator>
  <cp:keywords/>
  <dc:description/>
  <cp:lastModifiedBy/>
  <cp:revision/>
  <dcterms:created xsi:type="dcterms:W3CDTF">2021-11-21T12:58:47Z</dcterms:created>
  <dcterms:modified xsi:type="dcterms:W3CDTF">2021-11-22T18:39:39Z</dcterms:modified>
  <cp:category/>
  <cp:contentStatus/>
</cp:coreProperties>
</file>