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ms-excel.slicerCache+xml" PartName="/xl/slicerCaches/slicerCache1.xml"/>
  <Override ContentType="application/vnd.ms-excel.slicerCache+xml" PartName="/xl/slicerCaches/slicerCache2.xml"/>
  <Override ContentType="application/vnd.ms-excel.slicer+xml" PartName="/xl/slicers/slicer2.xml"/>
  <Override ContentType="application/vnd.ms-excel.slicer+xml" PartName="/xl/slicers/slicer1.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odos os produtos" sheetId="1" r:id="rId4"/>
    <sheet state="visible" name="Sapatos" sheetId="2" r:id="rId5"/>
    <sheet state="visible" name="Bolsas" sheetId="3" r:id="rId6"/>
    <sheet state="visible" name="Roupas" sheetId="4" r:id="rId7"/>
    <sheet state="visible" name="Outros" sheetId="5" r:id="rId8"/>
  </sheets>
  <definedNames>
    <definedName hidden="1" localSheetId="0" name="Z_4A249A94_59D8_419C_AE8F_478BF03CB3FB_.wvu.FilterData">'Todos os produtos'!$A$3:$F$275</definedName>
    <definedName hidden="1" localSheetId="1" name="Z_4A249A94_59D8_419C_AE8F_478BF03CB3FB_.wvu.FilterData">Sapatos!$A$3:$F$220</definedName>
    <definedName hidden="1" localSheetId="0" name="Z_BDDC07DA_A55E_4385_B8A6_14E91ECF4DC4_.wvu.FilterData">'Todos os produtos'!$A$3:$F$275</definedName>
    <definedName hidden="1" localSheetId="1" name="Z_BDDC07DA_A55E_4385_B8A6_14E91ECF4DC4_.wvu.FilterData">Sapatos!$A$3:$F$220</definedName>
    <definedName hidden="1" localSheetId="2" name="Z_BDDC07DA_A55E_4385_B8A6_14E91ECF4DC4_.wvu.FilterData">Bolsas!$E$1:$E$220</definedName>
    <definedName hidden="1" localSheetId="3" name="Z_BDDC07DA_A55E_4385_B8A6_14E91ECF4DC4_.wvu.FilterData">Roupas!$E$1:$E$220</definedName>
    <definedName hidden="1" localSheetId="4" name="Z_BDDC07DA_A55E_4385_B8A6_14E91ECF4DC4_.wvu.FilterData">Outros!$E$1:$E$20</definedName>
    <definedName hidden="1" localSheetId="0" name="Z_F10E597C_0A41_47D1_A2EC_7A96A77D0D8B_.wvu.FilterData">'Todos os produtos'!$A$3:$F$275</definedName>
    <definedName hidden="1" localSheetId="1" name="Z_F10E597C_0A41_47D1_A2EC_7A96A77D0D8B_.wvu.FilterData">Sapatos!$A$3:$F$220</definedName>
    <definedName name="SlicerCache_Table_1_Col_5">#N/A</definedName>
    <definedName name="SlicerCache_Table_2_Col_5">#N/A</definedName>
  </definedNames>
  <calcPr/>
  <customWorkbookViews>
    <customWorkbookView activeSheetId="0" maximized="1" windowHeight="0" windowWidth="0" guid="{BDDC07DA-A55E-4385-B8A6-14E91ECF4DC4}" name="篩選器 1"/>
    <customWorkbookView activeSheetId="0" maximized="1" windowHeight="0" windowWidth="0" guid="{4A249A94-59D8-419C-AE8F-478BF03CB3FB}" name="Filtro 1"/>
    <customWorkbookView activeSheetId="0" maximized="1" windowHeight="0" windowWidth="0" guid="{F10E597C-0A41-47D1-A2EC-7A96A77D0D8B}" name="Filtro 2"/>
  </customWorkbookViews>
  <extLst>
    <ext uri="GoogleSheetsCustomDataVersion2">
      <go:sheetsCustomData xmlns:go="http://customooxmlschemas.google.com/" r:id="rId11" roundtripDataChecksum="hNrZQYTMtP8e7oRkQl0U+eSl5FMOutKbOfOA5j+Ay2Y="/>
    </ext>
    <ext uri="{46BE6895-7355-4a93-B00E-2C351335B9C9}">
      <x15:slicerCaches>
        <x14:slicerCache r:id="rId9"/>
        <x14:slicerCache r:id="rId10"/>
      </x15:slicerCaches>
    </ext>
  </extLst>
</workbook>
</file>

<file path=xl/sharedStrings.xml><?xml version="1.0" encoding="utf-8"?>
<sst xmlns="http://schemas.openxmlformats.org/spreadsheetml/2006/main" count="398" uniqueCount="280">
  <si>
    <t>Achadinhos Fábricas Chinesas</t>
  </si>
  <si>
    <t>Use o botão para selecionar a marca👉</t>
  </si>
  <si>
    <t>Nome dos Itens</t>
  </si>
  <si>
    <t>Link</t>
  </si>
  <si>
    <t>Foto</t>
  </si>
  <si>
    <t>Preço</t>
  </si>
  <si>
    <t>Marca</t>
  </si>
  <si>
    <t>Categoria</t>
  </si>
  <si>
    <t>Adidas Gazelle Indoor</t>
  </si>
  <si>
    <t>LINK</t>
  </si>
  <si>
    <t>119 yuans</t>
  </si>
  <si>
    <t>Adidas</t>
  </si>
  <si>
    <t>Sapatos</t>
  </si>
  <si>
    <t>https://cnfans.com/product/?id=4558437346&amp;shop_type=weidian&amp;ref=28756</t>
  </si>
  <si>
    <t>Camisetas moda Street</t>
  </si>
  <si>
    <t>87 yuans</t>
  </si>
  <si>
    <t>essentials</t>
  </si>
  <si>
    <t>Roupas</t>
  </si>
  <si>
    <t>https://cnfans.com/product/?id=4267725816&amp;shop_type=weidian&amp;ref=28756</t>
  </si>
  <si>
    <t>Jaqueta LV Azul</t>
  </si>
  <si>
    <t>199 yuans</t>
  </si>
  <si>
    <t>Louis Vuitton</t>
  </si>
  <si>
    <t>https://cnfans.com/product/?shop_type=weidian&amp;id=3725035907&amp;ref=28756</t>
  </si>
  <si>
    <t>Boné Balenciaga</t>
  </si>
  <si>
    <t>75 yuans</t>
  </si>
  <si>
    <t xml:space="preserve">Balenciaga </t>
  </si>
  <si>
    <t>https://cnfans.com/product/?shop_type=weidian&amp;id=4309733488&amp;ref=28756</t>
  </si>
  <si>
    <t>Short Balenciaga</t>
  </si>
  <si>
    <t>148 yuans</t>
  </si>
  <si>
    <t>https://cnfans.com/product/?shop_type=weidian&amp;id=4587114050&amp;ref=28756</t>
  </si>
  <si>
    <t>Jaqueta LV JEANZ</t>
  </si>
  <si>
    <t>278 yuans</t>
  </si>
  <si>
    <t>https://cnfans.com/product/?shop_type=weidian&amp;id=4086680374&amp;ref=28756</t>
  </si>
  <si>
    <t>Sandália Hemès</t>
  </si>
  <si>
    <t>168 yuans</t>
  </si>
  <si>
    <t>Hermes</t>
  </si>
  <si>
    <t>https://cnfans.com/product/?shop_type=weidian&amp;id=4086479406&amp;ref=28756</t>
  </si>
  <si>
    <t>Tênis SainTs Laurent Old Money</t>
  </si>
  <si>
    <t>599 yuans</t>
  </si>
  <si>
    <t>Saint Laurent</t>
  </si>
  <si>
    <t>Satatos</t>
  </si>
  <si>
    <t>https://cnfans.com/product/?shop_type=weidian&amp;id=4109142033&amp;ref=28756</t>
  </si>
  <si>
    <t xml:space="preserve">Sapato Loro Piana Summer Charms Walk Loafers
</t>
  </si>
  <si>
    <t>120 yuans</t>
  </si>
  <si>
    <t>Loro Piana</t>
  </si>
  <si>
    <t>https://cnfans.com/product/?shop_type=weidian&amp;id=4198122165&amp;ref=28756</t>
  </si>
  <si>
    <t>Loro Piana Summer Walk Loafers</t>
  </si>
  <si>
    <t>170 yuans</t>
  </si>
  <si>
    <t>https://cnfans.com/product/?shop_type=weidian&amp;id=4213284498&amp;ref=28756</t>
  </si>
  <si>
    <t>Conjunto Casablanca Wavy Gradient Crochet</t>
  </si>
  <si>
    <t>Camisa - 55 Yuans 
Shorts - 52 Yuans</t>
  </si>
  <si>
    <t>Casablanca</t>
  </si>
  <si>
    <t>https://cnfans.com/product/?shop_type=weidian&amp;id=4243181820&amp;ref=28756</t>
  </si>
  <si>
    <t>Pulseira Van Cleef</t>
  </si>
  <si>
    <t>18 Yuans</t>
  </si>
  <si>
    <t>Van Cleef</t>
  </si>
  <si>
    <t>Acessórios</t>
  </si>
  <si>
    <t>https://cnfans.com/product/?shop_type=weidian&amp;id=4197994503&amp;ref=28756</t>
  </si>
  <si>
    <t>Colar Van Cleef</t>
  </si>
  <si>
    <t>95 Yuans</t>
  </si>
  <si>
    <t>https://cnfans.com/product/?shop_type=weidian&amp;id=3996724576&amp;ref=28756</t>
  </si>
  <si>
    <t>Crocs Relampago McQueen</t>
  </si>
  <si>
    <t>45 yuans</t>
  </si>
  <si>
    <t>Crocs</t>
  </si>
  <si>
    <t>https://cnfans.com/product/?shop_type=weidian&amp;id=3725567288&amp;ref=28756</t>
  </si>
  <si>
    <t>Casablanca Avenida T-Shirt</t>
  </si>
  <si>
    <t>85 yuans</t>
  </si>
  <si>
    <t>https://cnfans.com/product/?shop_type=weidian&amp;id=3891373694&amp;ref=28756</t>
  </si>
  <si>
    <t>Bermuda Moletom Lacoste</t>
  </si>
  <si>
    <t>128 yuans</t>
  </si>
  <si>
    <t>Lacoste</t>
  </si>
  <si>
    <t>https://cnfans.com/product/?shop_type=weidian&amp;id=4009072669&amp;ref=28756</t>
  </si>
  <si>
    <t>Moletom LV</t>
  </si>
  <si>
    <t>165 yuans</t>
  </si>
  <si>
    <t>https://cnfans.com/product/?shop_type=weidian&amp;id=3964131464&amp;ref=28756</t>
  </si>
  <si>
    <t>Calça Gucci</t>
  </si>
  <si>
    <t>188 yuans</t>
  </si>
  <si>
    <t xml:space="preserve">Gucci </t>
  </si>
  <si>
    <t>https://cnfans.com/product/?shop_type=weidian&amp;id=3805451060&amp;ref=28756</t>
  </si>
  <si>
    <t>Jaqueta Gucci</t>
  </si>
  <si>
    <t>188 Yuans</t>
  </si>
  <si>
    <t>https://cnfans.com/product/?shop_type=weidian&amp;id=4192848169&amp;ref=28756</t>
  </si>
  <si>
    <t>Camiseta Lacoste</t>
  </si>
  <si>
    <t>115 Yuans</t>
  </si>
  <si>
    <t>https://cnfans.com/product/?shop_type=weidian&amp;id=3848844143&amp;ref=28756</t>
  </si>
  <si>
    <t>Jersey Bulls</t>
  </si>
  <si>
    <t>68 yuans</t>
  </si>
  <si>
    <t>NBA</t>
  </si>
  <si>
    <t>https://cnfans.com/product/?id=2662509156&amp;shop_type=weidian&amp;ref=28756</t>
  </si>
  <si>
    <t>Short Denim Tears</t>
  </si>
  <si>
    <t>108 yuans</t>
  </si>
  <si>
    <t>Denim Tears</t>
  </si>
  <si>
    <t>https://cnfans.com/product/?id=2566368471&amp;shop_type=weidian&amp;ref=28756</t>
  </si>
  <si>
    <t>Camiseta Gallery Dept</t>
  </si>
  <si>
    <t>43 yuans</t>
  </si>
  <si>
    <t>Gallery Dept</t>
  </si>
  <si>
    <t>https://cnfans.com/product/?id=2252152102&amp;shop_type=weidian&amp;ref=28756</t>
  </si>
  <si>
    <t>Caixa Patek Philippe</t>
  </si>
  <si>
    <t>260 Yuans</t>
  </si>
  <si>
    <t>Patek Philippe</t>
  </si>
  <si>
    <t>https://cnfans.com/product/?id=2216117086&amp;shop_type=weidian&amp;ref=28756</t>
  </si>
  <si>
    <t>Jaqueta Zara</t>
  </si>
  <si>
    <t>190 Yuans</t>
  </si>
  <si>
    <t>ZARA</t>
  </si>
  <si>
    <t>https://cnfans.com/product/?id=4373027084&amp;shop_type=weidian&amp;ref=28756</t>
  </si>
  <si>
    <t>Cartier Panthère</t>
  </si>
  <si>
    <t>350 Yuans</t>
  </si>
  <si>
    <t>Cartier</t>
  </si>
  <si>
    <t>https://cnfans.com/product/?id=2637138039&amp;shop_type=weidian&amp;ref=28756</t>
  </si>
  <si>
    <t>Patek Philippe Nautilus</t>
  </si>
  <si>
    <t>460 Yuans</t>
  </si>
  <si>
    <t>https://cnfans.com/product/?id=4368195916&amp;shop_type=weidian&amp;ref=28756</t>
  </si>
  <si>
    <t>Rolex Date Just</t>
  </si>
  <si>
    <t>268 Yuans</t>
  </si>
  <si>
    <t>Rolex</t>
  </si>
  <si>
    <t>https://cnfans.com/product/?id=2233075432&amp;shop_type=weidian&amp;ref=28756</t>
  </si>
  <si>
    <t>Rolex Daytona</t>
  </si>
  <si>
    <t>320 Yuans</t>
  </si>
  <si>
    <t>https://cnfans.com/product/?id=2608323439&amp;shop_type=weidian&amp;ref=28756</t>
  </si>
  <si>
    <t>Rolex Yatch Master</t>
  </si>
  <si>
    <t>290 Yuans</t>
  </si>
  <si>
    <t>https://cnfans.com/product/?id=2628261391&amp;shop_type=weidian&amp;ref=28756</t>
  </si>
  <si>
    <t>Rolex Sky-Dweller</t>
  </si>
  <si>
    <t>https://cnfans.com/product/?id=2601352871&amp;shop_type=weidian&amp;ref=28756</t>
  </si>
  <si>
    <t>Porta Cartão Gouyard</t>
  </si>
  <si>
    <t>35 Yuans</t>
  </si>
  <si>
    <t>Gouyard</t>
  </si>
  <si>
    <t>Shoes</t>
  </si>
  <si>
    <t>https://cnfans.com/product/?id=3902271157&amp;shop_type=weidian&amp;ref=28756</t>
  </si>
  <si>
    <t>Capa iPhone The North Face</t>
  </si>
  <si>
    <t>8,99 Yuans</t>
  </si>
  <si>
    <t>The North Face</t>
  </si>
  <si>
    <t>https://cnfans.com/product/?id=4329327695&amp;shop_type=weidian&amp;ref=28756</t>
  </si>
  <si>
    <t>Óculos Tony Stark</t>
  </si>
  <si>
    <t>6,50 Yuans</t>
  </si>
  <si>
    <t>https://cnfans.com/product/?id=4329936312&amp;shop_type=weidian&amp;ref=28756</t>
  </si>
  <si>
    <t xml:space="preserve">CREED Silver Mountain Spring </t>
  </si>
  <si>
    <t>150 Yuans</t>
  </si>
  <si>
    <t xml:space="preserve">CREED
</t>
  </si>
  <si>
    <t>https://cnfans.com/product/?id=4329920336&amp;shop_type=weidian&amp;ref=28756</t>
  </si>
  <si>
    <t>Rolex GMT Master II</t>
  </si>
  <si>
    <t>398 Yuans</t>
  </si>
  <si>
    <t>https://cnfans.com/product/?id=4329727413&amp;shop_type=weidian&amp;ref=28756</t>
  </si>
  <si>
    <t>Rolex Datejust Celebration Bubble</t>
  </si>
  <si>
    <t>https://cnfans.com/product/?id=4329992090&amp;shop_type=weidian&amp;ref=28756</t>
  </si>
  <si>
    <t>Air Jordan Low Travis Scott</t>
  </si>
  <si>
    <t>340 Yuans</t>
  </si>
  <si>
    <t>Nike</t>
  </si>
  <si>
    <t>https://cnfans.com/product/?id=4329924090&amp;shop_type=weidian&amp;ref=28756</t>
  </si>
  <si>
    <t xml:space="preserve">Mochila Multifuncional a Vacuo </t>
  </si>
  <si>
    <t>228 Yuans</t>
  </si>
  <si>
    <t>Bolsas</t>
  </si>
  <si>
    <t>https://cnfans.com/product/?id=4329916130&amp;shop_type=weidian&amp;ref=28756</t>
  </si>
  <si>
    <t>Óculos de Sol Off White</t>
  </si>
  <si>
    <t>248 Yuans</t>
  </si>
  <si>
    <t>Off White</t>
  </si>
  <si>
    <t>https://cnfans.com/product/?id=4329926328&amp;shop_type=weidian&amp;ref=28756</t>
  </si>
  <si>
    <t>Tênis LV Trainer</t>
  </si>
  <si>
    <t>289 Yuans</t>
  </si>
  <si>
    <t>https://cnfans.com/product/?id=4330573088&amp;shop_type=weidian&amp;ref=28756</t>
  </si>
  <si>
    <t>Reator ARC Homem de Ferro</t>
  </si>
  <si>
    <t>125 Yuans</t>
  </si>
  <si>
    <t>https://cnfans.com/product/?id=4330527600&amp;shop_type=weidian&amp;ref=28756</t>
  </si>
  <si>
    <t xml:space="preserve">LEGO Speed Series 76919 McLaren F1 </t>
  </si>
  <si>
    <t>162 Yuans</t>
  </si>
  <si>
    <t>LEGO</t>
  </si>
  <si>
    <t>https://cnfans.com/product/?id=4330455066&amp;shop_type=weidian&amp;ref=28756</t>
  </si>
  <si>
    <t>Audemars Piguet Royal Oak</t>
  </si>
  <si>
    <t>26 Yuans</t>
  </si>
  <si>
    <t xml:space="preserve">Audemars Piguet </t>
  </si>
  <si>
    <t>https://cnfans.com/product/?id=4329892917&amp;shop_type=weidian&amp;ref=28756</t>
  </si>
  <si>
    <t>Marshall Emberton I Bluetooth Speaker</t>
  </si>
  <si>
    <t>145 Yuans</t>
  </si>
  <si>
    <t>Marshall</t>
  </si>
  <si>
    <t>https://cnfans.com/product/?id=4329811625&amp;shop_type=weidian&amp;ref=28756</t>
  </si>
  <si>
    <t>Carrinho de Compras</t>
  </si>
  <si>
    <t>49,90 Yuans</t>
  </si>
  <si>
    <t>https://cnfans.com/product/?id=4395053994&amp;shop_type=weidian&amp;ref=28756</t>
  </si>
  <si>
    <t>Miniatura Rolls Royce</t>
  </si>
  <si>
    <t>38 Yuans</t>
  </si>
  <si>
    <t>Miniaturas</t>
  </si>
  <si>
    <t>https://cnfans.com/product/?id=3756202689&amp;shop_type=weidian&amp;ref=28756</t>
  </si>
  <si>
    <t>Máscara Homem Aranha</t>
  </si>
  <si>
    <t>18,50 Yuans</t>
  </si>
  <si>
    <t>https://cnfans.com/product/?id=2827564139&amp;shop_type=weidian&amp;ref=28756</t>
  </si>
  <si>
    <t>Calça Moletom Essentials</t>
  </si>
  <si>
    <t>88 Yuans</t>
  </si>
  <si>
    <t>Essentials</t>
  </si>
  <si>
    <t>https://cnfans.com/product/?id=3608297770&amp;shop_type=weidian&amp;ref=28756</t>
  </si>
  <si>
    <t>LEGO Porsche 911GT3</t>
  </si>
  <si>
    <t>https://cnfans.com/product/?id=4930912578&amp;shop_type=weidian&amp;ref=28756</t>
  </si>
  <si>
    <t>Miniatura Porsche 911</t>
  </si>
  <si>
    <t>95.06 Yuans</t>
  </si>
  <si>
    <t>https://cnfans.com/product/?id=3379752561&amp;shop_type=weidian&amp;ref=28756</t>
  </si>
  <si>
    <t>LEGO Technic Ferrari</t>
  </si>
  <si>
    <t>219 Yuans</t>
  </si>
  <si>
    <t>https://cnfans.com/product/?id=3896040940&amp;shop_type=weidian&amp;ref=28756</t>
  </si>
  <si>
    <t>LEGO Lamborghini</t>
  </si>
  <si>
    <t>258 Yuans</t>
  </si>
  <si>
    <t>https://cnfans.com/product/?id=3630562692&amp;shop_type=weidian&amp;ref=28756</t>
  </si>
  <si>
    <t>Powerbank</t>
  </si>
  <si>
    <t>116 Yuans</t>
  </si>
  <si>
    <t>https://cnfans.com/product/?id=2548830585&amp;shop_type=weidian&amp;ref=28756</t>
  </si>
  <si>
    <t>Capa iPhone RIMOWA</t>
  </si>
  <si>
    <t>RIMOWA</t>
  </si>
  <si>
    <t>https://cnfans.com/product/?id=635244626409&amp;shop_type=taobao&amp;ref=28756</t>
  </si>
  <si>
    <t>Conjunto Casablanca (Várias Opções)</t>
  </si>
  <si>
    <t>140 Yuans</t>
  </si>
  <si>
    <t>https://cnfans.com/product/?id=677729582189&amp;shop_type=taobao&amp;ref=28756</t>
  </si>
  <si>
    <t>Action Figure Dragon Ball Z (Vários personagens)</t>
  </si>
  <si>
    <t>22.80 Yuans</t>
  </si>
  <si>
    <t>Action Figure</t>
  </si>
  <si>
    <t>https://cnfans.com/product/?id=4557280903&amp;shop_type=weidian&amp;ref=28756</t>
  </si>
  <si>
    <t>Rolex Submariner</t>
  </si>
  <si>
    <t>22 Yuans</t>
  </si>
  <si>
    <t>https://cnfans.com/product/?id=4536177471&amp;shop_type=weidian&amp;ref=28756</t>
  </si>
  <si>
    <t>Carrinhos Hotweels</t>
  </si>
  <si>
    <t>7.9 yuans</t>
  </si>
  <si>
    <t xml:space="preserve">Hotweels </t>
  </si>
  <si>
    <t>https://cnfans.com/product/?id=674643360061&amp;shop_type=taobao&amp;ref=28756</t>
  </si>
  <si>
    <t>Luva de Box Supreme</t>
  </si>
  <si>
    <t>97 Yuans</t>
  </si>
  <si>
    <t>Supreme</t>
  </si>
  <si>
    <t>https://cnfans.com/product/?id=662296284838&amp;shop_type=taobao&amp;ref=28756</t>
  </si>
  <si>
    <t>Garrafa Stanley</t>
  </si>
  <si>
    <t>Stanley</t>
  </si>
  <si>
    <t>https://cnfans.com/product/?id=670985562870&amp;shop_type=taobao&amp;ref=28756</t>
  </si>
  <si>
    <t>Camiseta Palm Angels</t>
  </si>
  <si>
    <t>52 Yuans</t>
  </si>
  <si>
    <t>Palm Angels</t>
  </si>
  <si>
    <t>https://cnfans.com/product/?id=623926973920&amp;shop_type=taobao&amp;ref=28756</t>
  </si>
  <si>
    <t>LEGO BMW M 1000 RR</t>
  </si>
  <si>
    <t>65 Yuans</t>
  </si>
  <si>
    <t>https://cnfans.com/product/?id=641451436746&amp;shop_type=taobao&amp;ref=28756</t>
  </si>
  <si>
    <t>Nave Espacial Supreme Inflável</t>
  </si>
  <si>
    <t>8 Yuans</t>
  </si>
  <si>
    <t>https://cnfans.com/product/?id=672907223704&amp;shop_type=taobao&amp;ref=28756</t>
  </si>
  <si>
    <t>Short Essentials</t>
  </si>
  <si>
    <t>63 Yuans</t>
  </si>
  <si>
    <t>https://cnfans.com/product/?id=623542774584&amp;shop_type=taobao&amp;ref=28756</t>
  </si>
  <si>
    <t>Camiseta Off White</t>
  </si>
  <si>
    <t>48 Yuans</t>
  </si>
  <si>
    <t>https://cnfans.com/product/?id=671248215727&amp;shop_type=taobao&amp;ref=28756</t>
  </si>
  <si>
    <t>50 Yuans</t>
  </si>
  <si>
    <t>https://cnfans.com/product/?id=681554002644&amp;shop_type=taobao&amp;ref=28756</t>
  </si>
  <si>
    <t>Camisa Neymar Al-hilal</t>
  </si>
  <si>
    <t>32 yuans</t>
  </si>
  <si>
    <t>https://cnfans.com/product/?id=674870239000&amp;shop_type=taobao&amp;ref=28756</t>
  </si>
  <si>
    <t>Boné LA Dodgers</t>
  </si>
  <si>
    <t>15 Yuans</t>
  </si>
  <si>
    <t>LA</t>
  </si>
  <si>
    <t>https://cnfans.com/product/?id=3967558810&amp;shop_type=weidian&amp;ref=28756</t>
  </si>
  <si>
    <t>Short Polo Ralph Lauren</t>
  </si>
  <si>
    <t>58 Yuans</t>
  </si>
  <si>
    <t>Polo Ralph Lauren</t>
  </si>
  <si>
    <t>https://cnfans.com/product/?id=674207257191&amp;shop_type=taobao&amp;ref=28756</t>
  </si>
  <si>
    <t>Capa iPhone PRADA</t>
  </si>
  <si>
    <t>10 Yuans</t>
  </si>
  <si>
    <t>Prada</t>
  </si>
  <si>
    <t>https://cnfans.com/product/?id=691791073739&amp;shop_type=taobao&amp;ref=28756</t>
  </si>
  <si>
    <t xml:space="preserve">Air Pods Pro 2 </t>
  </si>
  <si>
    <t>83 Yuans</t>
  </si>
  <si>
    <t>Apple</t>
  </si>
  <si>
    <t>https://cnfans.com/product/?id=644348775406&amp;shop_type=taobao&amp;ref=28756</t>
  </si>
  <si>
    <t>ACHADINHOS FABRICANTES CHINESES</t>
  </si>
  <si>
    <t>Nome dos itens</t>
  </si>
  <si>
    <r>
      <rPr>
        <rFont val="Lexend, Arial"/>
        <b/>
        <color rgb="FFFFFFFF"/>
        <sz val="12.0"/>
      </rPr>
      <t>📢Join</t>
    </r>
    <r>
      <rPr>
        <rFont val="Lexend, Arial"/>
        <b/>
        <color rgb="FF1155CC"/>
        <sz val="12.0"/>
        <u/>
      </rPr>
      <t xml:space="preserve"> </t>
    </r>
    <r>
      <rPr>
        <rFont val="Lexend, Arial"/>
        <b/>
        <color rgb="FFFFFF00"/>
        <sz val="12.0"/>
        <u/>
      </rPr>
      <t>Discord</t>
    </r>
    <r>
      <rPr>
        <rFont val="Lexend, Arial"/>
        <b/>
        <color rgb="FF1155CC"/>
        <sz val="12.0"/>
        <u/>
      </rPr>
      <t>🔗</t>
    </r>
    <r>
      <rPr>
        <rFont val="Lexend, Arial"/>
        <b/>
        <color rgb="FFFFFFFF"/>
        <sz val="12.0"/>
      </rPr>
      <t>for help🎊, 
 💰💰💰To Get Worth 129$ Shipping Coupons!</t>
    </r>
  </si>
  <si>
    <t>Fotos</t>
  </si>
  <si>
    <r>
      <rPr>
        <rFont val="Lexend, Arial"/>
        <b/>
        <color rgb="FFFFFFFF"/>
        <sz val="12.0"/>
      </rPr>
      <t>📢Join</t>
    </r>
    <r>
      <rPr>
        <rFont val="Lexend, Arial"/>
        <b/>
        <color rgb="FF1155CC"/>
        <sz val="12.0"/>
        <u/>
      </rPr>
      <t xml:space="preserve"> </t>
    </r>
    <r>
      <rPr>
        <rFont val="Lexend, Arial"/>
        <b/>
        <color rgb="FFFFFF00"/>
        <sz val="12.0"/>
        <u/>
      </rPr>
      <t>Discord</t>
    </r>
    <r>
      <rPr>
        <rFont val="Lexend, Arial"/>
        <b/>
        <color rgb="FF1155CC"/>
        <sz val="12.0"/>
        <u/>
      </rPr>
      <t>🔗</t>
    </r>
    <r>
      <rPr>
        <rFont val="Lexend, Arial"/>
        <b/>
        <color rgb="FFFFFFFF"/>
        <sz val="12.0"/>
      </rPr>
      <t>for help🎊, 
 💰💰💰To Get Worth 129$ Shipping Coupons!</t>
    </r>
  </si>
  <si>
    <t>Items name</t>
  </si>
  <si>
    <t>Image</t>
  </si>
  <si>
    <t>Price</t>
  </si>
  <si>
    <t>Brand</t>
  </si>
  <si>
    <t>Categories</t>
  </si>
  <si>
    <t>Gu * cci fashion belt</t>
  </si>
  <si>
    <t>75.00 CNY  ≈ 11.10 USD</t>
  </si>
  <si>
    <t>Gucci</t>
  </si>
  <si>
    <t>belt</t>
  </si>
  <si>
    <t>H 皮带</t>
  </si>
  <si>
    <t>Hermès</t>
  </si>
</sst>
</file>

<file path=xl/styles.xml><?xml version="1.0" encoding="utf-8"?>
<styleSheet xmlns="http://schemas.openxmlformats.org/spreadsheetml/2006/main" xmlns:x14ac="http://schemas.microsoft.com/office/spreadsheetml/2009/9/ac" xmlns:mc="http://schemas.openxmlformats.org/markup-compatibility/2006">
  <fonts count="29">
    <font>
      <sz val="10.0"/>
      <color rgb="FF000000"/>
      <name val="Arial"/>
      <scheme val="minor"/>
    </font>
    <font>
      <b/>
      <sz val="22.0"/>
      <color rgb="FFFFFFFF"/>
      <name val="Arial"/>
    </font>
    <font>
      <color theme="1"/>
      <name val="Arial"/>
    </font>
    <font>
      <b/>
      <sz val="13.0"/>
      <color rgb="FFFFFFFF"/>
      <name val="Lexend"/>
    </font>
    <font/>
    <font>
      <b/>
      <sz val="13.0"/>
      <color rgb="FF000000"/>
      <name val="Lexend"/>
    </font>
    <font>
      <sz val="9.0"/>
      <color theme="1"/>
      <name val="Arial"/>
    </font>
    <font>
      <b/>
      <sz val="14.0"/>
      <color rgb="FF000000"/>
      <name val="Calibri"/>
    </font>
    <font>
      <b/>
      <u/>
      <sz val="13.0"/>
      <color rgb="FF0000FF"/>
      <name val="Calibri"/>
    </font>
    <font>
      <b/>
      <sz val="13.0"/>
      <color rgb="FF000000"/>
      <name val="Calibri"/>
    </font>
    <font>
      <u/>
      <sz val="13.0"/>
      <color rgb="FF0000FF"/>
      <name val="Arial"/>
    </font>
    <font>
      <b/>
      <u/>
      <sz val="13.0"/>
      <color rgb="FF1155CC"/>
      <name val="Calibri"/>
    </font>
    <font>
      <u/>
      <sz val="13.0"/>
      <color rgb="FF0000FF"/>
      <name val="Arial"/>
    </font>
    <font>
      <b/>
      <u/>
      <sz val="14.0"/>
      <color rgb="FF000000"/>
      <name val="Arial"/>
    </font>
    <font>
      <sz val="13.0"/>
      <color theme="1"/>
      <name val="Arial"/>
    </font>
    <font>
      <b/>
      <u/>
      <sz val="14.0"/>
      <color rgb="FF000000"/>
      <name val="Arial"/>
    </font>
    <font>
      <b/>
      <u/>
      <sz val="14.0"/>
      <color rgb="FF0000FF"/>
      <name val="Arial"/>
    </font>
    <font>
      <u/>
      <sz val="13.0"/>
      <color rgb="FF0000FF"/>
      <name val="Arial"/>
    </font>
    <font>
      <u/>
      <sz val="13.0"/>
      <color rgb="FF0000FF"/>
      <name val="Arial"/>
    </font>
    <font>
      <b/>
      <sz val="19.0"/>
      <color rgb="FFFFFFFF"/>
      <name val="Arial"/>
    </font>
    <font>
      <b/>
      <sz val="12.0"/>
      <color rgb="FFFFFFFF"/>
      <name val="Lexend"/>
    </font>
    <font>
      <b/>
      <sz val="14.0"/>
      <color rgb="FFFFFFFF"/>
      <name val="Lexend"/>
    </font>
    <font>
      <color theme="1"/>
      <name val="Calibri"/>
    </font>
    <font>
      <b/>
      <sz val="14.0"/>
      <color theme="1"/>
      <name val="Lexend"/>
    </font>
    <font>
      <b/>
      <sz val="14.0"/>
      <color theme="1"/>
      <name val="Calibri"/>
    </font>
    <font>
      <b/>
      <sz val="13.0"/>
      <color theme="1"/>
      <name val="Calibri"/>
    </font>
    <font>
      <b/>
      <u/>
      <sz val="13.0"/>
      <color rgb="FF1155CC"/>
      <name val="Calibri"/>
    </font>
    <font>
      <b/>
      <u/>
      <sz val="12.0"/>
      <color rgb="FFFFFFFF"/>
      <name val="Lexend"/>
    </font>
    <font>
      <sz val="12.0"/>
      <color theme="1"/>
      <name val="Calibri"/>
    </font>
  </fonts>
  <fills count="10">
    <fill>
      <patternFill patternType="none"/>
    </fill>
    <fill>
      <patternFill patternType="lightGray"/>
    </fill>
    <fill>
      <patternFill patternType="solid">
        <fgColor rgb="FFCC0000"/>
        <bgColor rgb="FFCC0000"/>
      </patternFill>
    </fill>
    <fill>
      <patternFill patternType="solid">
        <fgColor theme="7"/>
        <bgColor theme="7"/>
      </patternFill>
    </fill>
    <fill>
      <patternFill patternType="solid">
        <fgColor rgb="FF5B95F9"/>
        <bgColor rgb="FF5B95F9"/>
      </patternFill>
    </fill>
    <fill>
      <patternFill patternType="solid">
        <fgColor rgb="FFFFFFFF"/>
        <bgColor rgb="FFFFFFFF"/>
      </patternFill>
    </fill>
    <fill>
      <patternFill patternType="solid">
        <fgColor rgb="FF6D9EEB"/>
        <bgColor rgb="FF6D9EEB"/>
      </patternFill>
    </fill>
    <fill>
      <patternFill patternType="solid">
        <fgColor rgb="FFEAD1DC"/>
        <bgColor rgb="FFEAD1DC"/>
      </patternFill>
    </fill>
    <fill>
      <patternFill patternType="solid">
        <fgColor rgb="FFE8F0FE"/>
        <bgColor rgb="FFE8F0FE"/>
      </patternFill>
    </fill>
    <fill>
      <patternFill patternType="solid">
        <fgColor rgb="FFF4CCCC"/>
        <bgColor rgb="FFF4CCCC"/>
      </patternFill>
    </fill>
  </fills>
  <borders count="7">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0" fillId="2" fontId="1" numFmtId="0" xfId="0" applyAlignment="1" applyFill="1" applyFont="1">
      <alignment horizontal="center" shrinkToFit="0" vertical="center" wrapText="1"/>
    </xf>
    <xf borderId="0" fillId="0" fontId="2" numFmtId="0" xfId="0" applyFont="1"/>
    <xf borderId="1" fillId="3" fontId="3" numFmtId="0" xfId="0" applyAlignment="1" applyBorder="1" applyFill="1" applyFont="1">
      <alignment horizontal="center" shrinkToFit="0" vertical="center" wrapText="1"/>
    </xf>
    <xf borderId="2" fillId="0" fontId="4" numFmtId="0" xfId="0" applyBorder="1" applyFont="1"/>
    <xf borderId="3" fillId="0" fontId="4" numFmtId="0" xfId="0" applyBorder="1" applyFont="1"/>
    <xf borderId="1" fillId="3" fontId="5" numFmtId="0" xfId="0" applyAlignment="1" applyBorder="1" applyFont="1">
      <alignment horizontal="center" shrinkToFit="0" vertical="center" wrapText="1"/>
    </xf>
    <xf borderId="0" fillId="4" fontId="2" numFmtId="0" xfId="0" applyFill="1" applyFont="1"/>
    <xf borderId="0" fillId="0" fontId="6" numFmtId="0" xfId="0" applyFont="1"/>
    <xf borderId="4" fillId="5" fontId="5" numFmtId="0" xfId="0" applyAlignment="1" applyBorder="1" applyFill="1" applyFont="1">
      <alignment horizontal="center" shrinkToFit="0" vertical="center" wrapText="1"/>
    </xf>
    <xf borderId="5" fillId="5" fontId="5" numFmtId="0" xfId="0" applyAlignment="1" applyBorder="1" applyFont="1">
      <alignment horizontal="center" shrinkToFit="0" vertical="center" wrapText="1"/>
    </xf>
    <xf borderId="0" fillId="5" fontId="2" numFmtId="0" xfId="0" applyFont="1"/>
    <xf borderId="4" fillId="6" fontId="7" numFmtId="0" xfId="0" applyAlignment="1" applyBorder="1" applyFill="1" applyFont="1">
      <alignment horizontal="center" shrinkToFit="0" vertical="center" wrapText="1"/>
    </xf>
    <xf borderId="3" fillId="7" fontId="8" numFmtId="0" xfId="0" applyAlignment="1" applyBorder="1" applyFill="1" applyFont="1">
      <alignment horizontal="center" shrinkToFit="0" vertical="center" wrapText="1"/>
    </xf>
    <xf borderId="0" fillId="8" fontId="2" numFmtId="0" xfId="0" applyAlignment="1" applyFill="1" applyFont="1">
      <alignment horizontal="center" vertical="center"/>
    </xf>
    <xf borderId="5" fillId="6" fontId="9" numFmtId="0" xfId="0" applyAlignment="1" applyBorder="1" applyFont="1">
      <alignment horizontal="center" shrinkToFit="0" vertical="center" wrapText="1"/>
    </xf>
    <xf borderId="5" fillId="9" fontId="9" numFmtId="0" xfId="0" applyAlignment="1" applyBorder="1" applyFill="1" applyFont="1">
      <alignment horizontal="center" shrinkToFit="0" vertical="center" wrapText="1"/>
    </xf>
    <xf borderId="5" fillId="8" fontId="9" numFmtId="0" xfId="0" applyAlignment="1" applyBorder="1" applyFont="1">
      <alignment horizontal="center" shrinkToFit="0" vertical="center" wrapText="1"/>
    </xf>
    <xf borderId="3" fillId="8" fontId="10" numFmtId="0" xfId="0" applyAlignment="1" applyBorder="1" applyFont="1">
      <alignment horizontal="center" shrinkToFit="0" vertical="center" wrapText="1"/>
    </xf>
    <xf borderId="0" fillId="0" fontId="2" numFmtId="0" xfId="0" applyAlignment="1" applyFont="1">
      <alignment horizontal="left"/>
    </xf>
    <xf borderId="3" fillId="7" fontId="11" numFmtId="0" xfId="0" applyAlignment="1" applyBorder="1" applyFont="1">
      <alignment horizontal="center" shrinkToFit="0" vertical="center" wrapText="1"/>
    </xf>
    <xf borderId="3" fillId="5" fontId="12" numFmtId="0" xfId="0" applyAlignment="1" applyBorder="1" applyFont="1">
      <alignment horizontal="center" shrinkToFit="0" vertical="center" wrapText="1"/>
    </xf>
    <xf borderId="5" fillId="8" fontId="13" numFmtId="0" xfId="0" applyAlignment="1" applyBorder="1" applyFont="1">
      <alignment horizontal="center" shrinkToFit="0" vertical="center" wrapText="1"/>
    </xf>
    <xf borderId="0" fillId="0" fontId="14" numFmtId="0" xfId="0" applyAlignment="1" applyFont="1">
      <alignment shrinkToFit="0" vertical="center" wrapText="1"/>
    </xf>
    <xf borderId="5" fillId="5" fontId="15" numFmtId="0" xfId="0" applyAlignment="1" applyBorder="1" applyFont="1">
      <alignment horizontal="center" shrinkToFit="0" vertical="center" wrapText="1"/>
    </xf>
    <xf borderId="5" fillId="8" fontId="16" numFmtId="0" xfId="0" applyAlignment="1" applyBorder="1" applyFont="1">
      <alignment horizontal="center" shrinkToFit="0" vertical="center" wrapText="1"/>
    </xf>
    <xf borderId="0" fillId="0" fontId="14" numFmtId="0" xfId="0" applyAlignment="1" applyFont="1">
      <alignment horizontal="center" shrinkToFit="0" vertical="center" wrapText="1"/>
    </xf>
    <xf borderId="0" fillId="5" fontId="17" numFmtId="0" xfId="0" applyAlignment="1" applyFont="1">
      <alignment horizontal="center" shrinkToFit="0" vertical="center" wrapText="1"/>
    </xf>
    <xf borderId="0" fillId="8" fontId="18" numFmtId="0" xfId="0" applyAlignment="1" applyFont="1">
      <alignment horizontal="center" shrinkToFit="0" vertical="center" wrapText="1"/>
    </xf>
    <xf borderId="0" fillId="2" fontId="19" numFmtId="0" xfId="0" applyAlignment="1" applyFont="1">
      <alignment horizontal="center" shrinkToFit="0" vertical="center" wrapText="1"/>
    </xf>
    <xf borderId="1" fillId="3" fontId="20" numFmtId="0" xfId="0" applyAlignment="1" applyBorder="1" applyFont="1">
      <alignment horizontal="center" shrinkToFit="0" wrapText="1"/>
    </xf>
    <xf borderId="2" fillId="3" fontId="21" numFmtId="0" xfId="0" applyAlignment="1" applyBorder="1" applyFont="1">
      <alignment horizontal="left" shrinkToFit="0" wrapText="1"/>
    </xf>
    <xf borderId="3" fillId="3" fontId="21" numFmtId="0" xfId="0" applyAlignment="1" applyBorder="1" applyFont="1">
      <alignment horizontal="center" shrinkToFit="0" wrapText="1"/>
    </xf>
    <xf borderId="0" fillId="5" fontId="22" numFmtId="0" xfId="0" applyFont="1"/>
    <xf borderId="6" fillId="5" fontId="23" numFmtId="0" xfId="0" applyAlignment="1" applyBorder="1" applyFont="1">
      <alignment horizontal="center" shrinkToFit="0" wrapText="1"/>
    </xf>
    <xf borderId="3" fillId="5" fontId="23" numFmtId="0" xfId="0" applyAlignment="1" applyBorder="1" applyFont="1">
      <alignment horizontal="center" shrinkToFit="0" wrapText="1"/>
    </xf>
    <xf borderId="4" fillId="6" fontId="24" numFmtId="0" xfId="0" applyAlignment="1" applyBorder="1" applyFont="1">
      <alignment horizontal="center" shrinkToFit="0" wrapText="1"/>
    </xf>
    <xf borderId="3" fillId="7" fontId="25" numFmtId="0" xfId="0" applyAlignment="1" applyBorder="1" applyFont="1">
      <alignment horizontal="center" shrinkToFit="0" wrapText="1"/>
    </xf>
    <xf borderId="0" fillId="8" fontId="2" numFmtId="0" xfId="0" applyFont="1"/>
    <xf borderId="5" fillId="6" fontId="25" numFmtId="0" xfId="0" applyAlignment="1" applyBorder="1" applyFont="1">
      <alignment horizontal="center" shrinkToFit="0" wrapText="1"/>
    </xf>
    <xf borderId="5" fillId="9" fontId="25" numFmtId="0" xfId="0" applyAlignment="1" applyBorder="1" applyFont="1">
      <alignment horizontal="center" shrinkToFit="0" wrapText="1"/>
    </xf>
    <xf borderId="5" fillId="8" fontId="25" numFmtId="0" xfId="0" applyAlignment="1" applyBorder="1" applyFont="1">
      <alignment horizontal="center" shrinkToFit="0" wrapText="1"/>
    </xf>
    <xf borderId="0" fillId="0" fontId="2" numFmtId="0" xfId="0" applyAlignment="1" applyFont="1">
      <alignment vertical="bottom"/>
    </xf>
    <xf borderId="6" fillId="6" fontId="25" numFmtId="0" xfId="0" applyAlignment="1" applyBorder="1" applyFont="1">
      <alignment horizontal="center" shrinkToFit="0" vertical="center" wrapText="1"/>
    </xf>
    <xf borderId="3" fillId="9" fontId="26" numFmtId="0" xfId="0" applyAlignment="1" applyBorder="1" applyFont="1">
      <alignment horizontal="center" shrinkToFit="0" vertical="center" wrapText="1"/>
    </xf>
    <xf borderId="3" fillId="8" fontId="22" numFmtId="0" xfId="0" applyAlignment="1" applyBorder="1" applyFont="1">
      <alignment horizontal="center" vertical="center"/>
    </xf>
    <xf borderId="3" fillId="6" fontId="25" numFmtId="0" xfId="0" applyAlignment="1" applyBorder="1" applyFont="1">
      <alignment horizontal="center" shrinkToFit="0" vertical="center" wrapText="1"/>
    </xf>
    <xf borderId="3" fillId="9" fontId="25" numFmtId="0" xfId="0" applyAlignment="1" applyBorder="1" applyFont="1">
      <alignment horizontal="center" vertical="center"/>
    </xf>
    <xf borderId="3" fillId="8" fontId="25" numFmtId="0" xfId="0" applyAlignment="1" applyBorder="1" applyFont="1">
      <alignment horizontal="center" shrinkToFit="0" vertical="center" wrapText="1"/>
    </xf>
    <xf borderId="1" fillId="3" fontId="27" numFmtId="0" xfId="0" applyAlignment="1" applyBorder="1" applyFont="1">
      <alignment horizontal="center" shrinkToFit="0" wrapText="1"/>
    </xf>
    <xf borderId="2" fillId="3" fontId="21" numFmtId="0" xfId="0" applyAlignment="1" applyBorder="1" applyFont="1">
      <alignment horizontal="center" shrinkToFit="0" wrapText="1"/>
    </xf>
    <xf borderId="3" fillId="9" fontId="25" numFmtId="0" xfId="0" applyAlignment="1" applyBorder="1" applyFont="1">
      <alignment horizontal="center"/>
    </xf>
    <xf borderId="3" fillId="8" fontId="25" numFmtId="0" xfId="0" applyAlignment="1" applyBorder="1" applyFont="1">
      <alignment horizontal="center" shrinkToFit="0" wrapText="1"/>
    </xf>
    <xf borderId="3" fillId="8" fontId="2" numFmtId="0" xfId="0" applyAlignment="1" applyBorder="1" applyFont="1">
      <alignment horizontal="center" vertical="center"/>
    </xf>
    <xf borderId="2" fillId="3" fontId="20" numFmtId="0" xfId="0" applyAlignment="1" applyBorder="1" applyFont="1">
      <alignment horizontal="center" shrinkToFit="0" wrapText="1"/>
    </xf>
    <xf borderId="0" fillId="5" fontId="28" numFmtId="0" xfId="0" applyFont="1"/>
    <xf borderId="3" fillId="5" fontId="22" numFmtId="0" xfId="0" applyAlignment="1" applyBorder="1" applyFont="1">
      <alignment horizontal="center" vertical="center"/>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microsoft.com/office/2007/relationships/slicerCache" Target="slicerCaches/slicerCache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customschemas.google.com/relationships/workbookmetadata" Target="metadata"/><Relationship Id="rId10" Type="http://schemas.microsoft.com/office/2007/relationships/slicerCache" Target="slicerCaches/slicerCache2.xml"/></Relationships>
</file>

<file path=xl/drawings/_rels/drawing1.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2.png"/><Relationship Id="rId3" Type="http://schemas.openxmlformats.org/officeDocument/2006/relationships/image" Target="../media/image4.jpg"/><Relationship Id="rId4" Type="http://schemas.openxmlformats.org/officeDocument/2006/relationships/image" Target="../media/image8.jpg"/><Relationship Id="rId5" Type="http://schemas.openxmlformats.org/officeDocument/2006/relationships/image" Target="../media/image3.png"/><Relationship Id="rId6" Type="http://schemas.openxmlformats.org/officeDocument/2006/relationships/image" Target="../media/image6.png"/><Relationship Id="rId7" Type="http://schemas.openxmlformats.org/officeDocument/2006/relationships/image" Target="../media/image5.png"/><Relationship Id="rId8"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209550</xdr:colOff>
      <xdr:row>1</xdr:row>
      <xdr:rowOff>28575</xdr:rowOff>
    </xdr:from>
    <xdr:ext cx="3876675" cy="2857500"/>
    <mc:AlternateContent>
      <mc:Choice Requires="sle15">
        <xdr:graphicFrame>
          <xdr:nvGraphicFramePr>
            <xdr:cNvPr id="1" name="Marca_1"/>
            <xdr:cNvGraphicFramePr/>
          </xdr:nvGraphicFramePr>
          <xdr:xfrm>
            <a:off x="0" y="0"/>
            <a:ext cx="0" cy="0"/>
          </xdr:xfrm>
          <a:graphic>
            <a:graphicData uri="http://schemas.microsoft.com/office/drawing/2010/slicer">
              <x3Unk:slicer name="Marca_1"/>
            </a:graphicData>
          </a:graphic>
        </xdr:graphicFrame>
      </mc:Choice>
      <mc:Fallback>
        <xdr:sp>
          <xdr:nvSpPr>
            <xdr:cNvPr id="1"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2</xdr:col>
      <xdr:colOff>0</xdr:colOff>
      <xdr:row>3</xdr:row>
      <xdr:rowOff>0</xdr:rowOff>
    </xdr:from>
    <xdr:ext cx="1571625" cy="1428750"/>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4</xdr:row>
      <xdr:rowOff>0</xdr:rowOff>
    </xdr:from>
    <xdr:ext cx="1114425" cy="12573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0</xdr:colOff>
      <xdr:row>5</xdr:row>
      <xdr:rowOff>0</xdr:rowOff>
    </xdr:from>
    <xdr:ext cx="1390650" cy="1047750"/>
    <xdr:pic>
      <xdr:nvPicPr>
        <xdr:cNvPr id="0" name="image4.jp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0</xdr:colOff>
      <xdr:row>6</xdr:row>
      <xdr:rowOff>0</xdr:rowOff>
    </xdr:from>
    <xdr:ext cx="1390650" cy="1047750"/>
    <xdr:pic>
      <xdr:nvPicPr>
        <xdr:cNvPr id="0" name="image8.jp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0</xdr:colOff>
      <xdr:row>7</xdr:row>
      <xdr:rowOff>0</xdr:rowOff>
    </xdr:from>
    <xdr:ext cx="1285875" cy="1047750"/>
    <xdr:pic>
      <xdr:nvPicPr>
        <xdr:cNvPr id="0" name="image3.pn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0</xdr:colOff>
      <xdr:row>8</xdr:row>
      <xdr:rowOff>0</xdr:rowOff>
    </xdr:from>
    <xdr:ext cx="1343025" cy="1047750"/>
    <xdr:pic>
      <xdr:nvPicPr>
        <xdr:cNvPr id="0" name="image6.png"/>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9</xdr:row>
      <xdr:rowOff>0</xdr:rowOff>
    </xdr:from>
    <xdr:ext cx="971550" cy="1047750"/>
    <xdr:pic>
      <xdr:nvPicPr>
        <xdr:cNvPr id="0" name="image5.pn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10</xdr:row>
      <xdr:rowOff>0</xdr:rowOff>
    </xdr:from>
    <xdr:ext cx="1390650" cy="1047750"/>
    <xdr:pic>
      <xdr:nvPicPr>
        <xdr:cNvPr id="0" name="image1.png"/>
        <xdr:cNvPicPr preferRelativeResize="0"/>
      </xdr:nvPicPr>
      <xdr:blipFill>
        <a:blip cstate="print" r:embed="rId8"/>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1076325</xdr:colOff>
      <xdr:row>1</xdr:row>
      <xdr:rowOff>19050</xdr:rowOff>
    </xdr:from>
    <xdr:ext cx="2857500" cy="2857500"/>
    <mc:AlternateContent>
      <mc:Choice Requires="sle15">
        <xdr:graphicFrame>
          <xdr:nvGraphicFramePr>
            <xdr:cNvPr id="2" name="Marca_2"/>
            <xdr:cNvGraphicFramePr/>
          </xdr:nvGraphicFramePr>
          <xdr:xfrm>
            <a:off x="0" y="0"/>
            <a:ext cx="0" cy="0"/>
          </xdr:xfrm>
          <a:graphic>
            <a:graphicData uri="http://schemas.microsoft.com/office/drawing/2010/slicer">
              <x3Unk:slicer name="Marca_2"/>
            </a:graphicData>
          </a:graphic>
        </xdr:graphicFrame>
      </mc:Choice>
      <mc:Fallback>
        <xdr:sp>
          <xdr:nvSpPr>
            <xdr:cNvPr id="2"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slicerCaches/slicerCache1.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1_Col_5" sourceName="Marca">
  <x14:extLst>
    <ext uri="{2F2917AC-EB37-4324-AD4E-5DD8C200BD13}">
      <x15:tableSlicerCache tableId="1" column="5"/>
    </ext>
  </x14:extLst>
</x14:slicerCacheDefinition>
</file>

<file path=xl/slicerCaches/slicerCache2.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2_Col_5" sourceName="Marca">
  <x14:extLst>
    <ext uri="{2F2917AC-EB37-4324-AD4E-5DD8C200BD13}">
      <x15:tableSlicerCache tableId="2" column="5"/>
    </ext>
  </x14:extLst>
</x14:slicerCacheDefinition>
</file>

<file path=xl/slicers/slicer1.xml><?xml version="1.0" encoding="utf-8"?>
<x14:slicers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x14:slicer name="Marca_1" cache="SlicerCache_Table_1_Col_5" caption="Marca" rowHeight="247650"/>
</x14:slicers>
</file>

<file path=xl/slicers/slicer2.xml><?xml version="1.0" encoding="utf-8"?>
<x14:slicers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x14:slicer name="Marca_2" cache="SlicerCache_Table_2_Col_5" caption="Marca" rowHeight="247650"/>
</x14:slicers>
</file>

<file path=xl/tables/table1.xml><?xml version="1.0" encoding="utf-8"?>
<table xmlns="http://schemas.openxmlformats.org/spreadsheetml/2006/main" ref="A3:F275" displayName="Table_1" name="Table_1" id="1">
  <autoFilter ref="$A$3:$F$275"/>
  <tableColumns count="6">
    <tableColumn name="Nome dos Itens" id="1"/>
    <tableColumn name="Link" id="2"/>
    <tableColumn name="Foto" id="3"/>
    <tableColumn name="Preço" id="4"/>
    <tableColumn name="Marca" id="5"/>
    <tableColumn name="Categoria" id="6"/>
  </tableColumns>
  <tableStyleInfo showColumnStripes="0" showFirstColumn="0" showLastColumn="0" showRowStripes="0"/>
</table>
</file>

<file path=xl/tables/table2.xml><?xml version="1.0" encoding="utf-8"?>
<table xmlns="http://schemas.openxmlformats.org/spreadsheetml/2006/main" ref="A3:F220" displayName="Table_2" name="Table_2" id="2">
  <autoFilter ref="$A$3:$F$220"/>
  <tableColumns count="6">
    <tableColumn name="Nome dos itens" id="1"/>
    <tableColumn name="Link" id="2"/>
    <tableColumn name="Foto" id="3"/>
    <tableColumn name="Preço" id="4"/>
    <tableColumn name="Marca" id="5"/>
    <tableColumn name="Categoria" id="6"/>
  </tableColumns>
  <tableStyleInfo showColumnStripes="0" showFirstColumn="0" showLastColumn="0" showRowStripes="0"/>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cnfans.com/product/?id=4329916130&amp;shop_type=weidian&amp;ref=28756" TargetMode="External"/><Relationship Id="rId42" Type="http://schemas.openxmlformats.org/officeDocument/2006/relationships/hyperlink" Target="https://cnfans.com/product/?id=4330573088&amp;shop_type=weidian&amp;ref=28756" TargetMode="External"/><Relationship Id="rId41" Type="http://schemas.openxmlformats.org/officeDocument/2006/relationships/hyperlink" Target="https://cnfans.com/product/?id=4329926328&amp;shop_type=weidian&amp;ref=28756" TargetMode="External"/><Relationship Id="rId44" Type="http://schemas.openxmlformats.org/officeDocument/2006/relationships/hyperlink" Target="https://cnfans.com/product/?id=4330455066&amp;shop_type=weidian&amp;ref=28756" TargetMode="External"/><Relationship Id="rId43" Type="http://schemas.openxmlformats.org/officeDocument/2006/relationships/hyperlink" Target="https://cnfans.com/product/?id=4330527600&amp;shop_type=weidian&amp;ref=28756" TargetMode="External"/><Relationship Id="rId46" Type="http://schemas.openxmlformats.org/officeDocument/2006/relationships/hyperlink" Target="https://cnfans.com/product/?id=4329811625&amp;shop_type=weidian&amp;ref=28756" TargetMode="External"/><Relationship Id="rId45" Type="http://schemas.openxmlformats.org/officeDocument/2006/relationships/hyperlink" Target="https://cnfans.com/product/?id=4329892917&amp;shop_type=weidian&amp;ref=28756" TargetMode="External"/><Relationship Id="rId1" Type="http://schemas.openxmlformats.org/officeDocument/2006/relationships/hyperlink" Target="https://www.cssbuy.com/item-773710947731.html?promotionCode=f59733186e9cb358" TargetMode="External"/><Relationship Id="rId2" Type="http://schemas.openxmlformats.org/officeDocument/2006/relationships/hyperlink" Target="https://cnfans.com/product/?id=4558437346&amp;shop_type=weidian&amp;ref=28756" TargetMode="External"/><Relationship Id="rId3" Type="http://schemas.openxmlformats.org/officeDocument/2006/relationships/hyperlink" Target="https://cnfans.com/product/?id=4267725816&amp;shop_type=weidian&amp;ref=28756" TargetMode="External"/><Relationship Id="rId4" Type="http://schemas.openxmlformats.org/officeDocument/2006/relationships/hyperlink" Target="https://cnfans.com/product/?shop_type=weidian&amp;id=3725035907&amp;ref=28756" TargetMode="External"/><Relationship Id="rId9" Type="http://schemas.openxmlformats.org/officeDocument/2006/relationships/hyperlink" Target="https://cnfans.com/product/?shop_type=weidian&amp;id=4109142033&amp;ref=28756" TargetMode="External"/><Relationship Id="rId48" Type="http://schemas.openxmlformats.org/officeDocument/2006/relationships/hyperlink" Target="https://cnfans.com/product/?id=3756202689&amp;shop_type=weidian&amp;ref=28756" TargetMode="External"/><Relationship Id="rId47" Type="http://schemas.openxmlformats.org/officeDocument/2006/relationships/hyperlink" Target="https://cnfans.com/product/?id=4395053994&amp;shop_type=weidian&amp;ref=28756" TargetMode="External"/><Relationship Id="rId49" Type="http://schemas.openxmlformats.org/officeDocument/2006/relationships/hyperlink" Target="https://cnfans.com/product/?id=2827564139&amp;shop_type=weidian&amp;ref=28756" TargetMode="External"/><Relationship Id="rId5" Type="http://schemas.openxmlformats.org/officeDocument/2006/relationships/hyperlink" Target="https://cnfans.com/product/?shop_type=weidian&amp;id=4309733488&amp;ref=28756" TargetMode="External"/><Relationship Id="rId6" Type="http://schemas.openxmlformats.org/officeDocument/2006/relationships/hyperlink" Target="https://cnfans.com/product/?shop_type=weidian&amp;id=4587114050&amp;ref=28756" TargetMode="External"/><Relationship Id="rId7" Type="http://schemas.openxmlformats.org/officeDocument/2006/relationships/hyperlink" Target="https://cnfans.com/product/?shop_type=weidian&amp;id=4086680374&amp;ref=28756" TargetMode="External"/><Relationship Id="rId8" Type="http://schemas.openxmlformats.org/officeDocument/2006/relationships/hyperlink" Target="https://cnfans.com/product/?shop_type=weidian&amp;id=4086479406&amp;ref=28756" TargetMode="External"/><Relationship Id="rId73" Type="http://schemas.openxmlformats.org/officeDocument/2006/relationships/hyperlink" Target="https://cnfans.com/product/?id=644348775406&amp;shop_type=taobao&amp;ref=28756" TargetMode="External"/><Relationship Id="rId72" Type="http://schemas.openxmlformats.org/officeDocument/2006/relationships/hyperlink" Target="https://cnfans.com/product/?id=691791073739&amp;shop_type=taobao&amp;ref=28756" TargetMode="External"/><Relationship Id="rId31" Type="http://schemas.openxmlformats.org/officeDocument/2006/relationships/hyperlink" Target="https://cnfans.com/product/?id=2628261391&amp;shop_type=weidian&amp;ref=28756" TargetMode="External"/><Relationship Id="rId30" Type="http://schemas.openxmlformats.org/officeDocument/2006/relationships/hyperlink" Target="https://cnfans.com/product/?id=2608323439&amp;shop_type=weidian&amp;ref=28756" TargetMode="External"/><Relationship Id="rId74" Type="http://schemas.openxmlformats.org/officeDocument/2006/relationships/drawing" Target="../drawings/drawing1.xml"/><Relationship Id="rId33" Type="http://schemas.openxmlformats.org/officeDocument/2006/relationships/hyperlink" Target="https://cnfans.com/product/?id=3902271157&amp;shop_type=weidian&amp;ref=28756" TargetMode="External"/><Relationship Id="rId77" Type="http://schemas.microsoft.com/office/2007/relationships/slicer" Target="../slicers/slicer1.xml"/><Relationship Id="rId32" Type="http://schemas.openxmlformats.org/officeDocument/2006/relationships/hyperlink" Target="https://cnfans.com/product/?id=2601352871&amp;shop_type=weidian&amp;ref=28756" TargetMode="External"/><Relationship Id="rId76" Type="http://schemas.openxmlformats.org/officeDocument/2006/relationships/table" Target="../tables/table1.xml"/><Relationship Id="rId35" Type="http://schemas.openxmlformats.org/officeDocument/2006/relationships/hyperlink" Target="https://cnfans.com/product/?id=4329936312&amp;shop_type=weidian&amp;ref=28756" TargetMode="External"/><Relationship Id="rId34" Type="http://schemas.openxmlformats.org/officeDocument/2006/relationships/hyperlink" Target="https://cnfans.com/product/?id=4329327695&amp;shop_type=weidian&amp;ref=28756" TargetMode="External"/><Relationship Id="rId71" Type="http://schemas.openxmlformats.org/officeDocument/2006/relationships/hyperlink" Target="https://cnfans.com/product/?id=674207257191&amp;shop_type=taobao&amp;ref=28756" TargetMode="External"/><Relationship Id="rId70" Type="http://schemas.openxmlformats.org/officeDocument/2006/relationships/hyperlink" Target="https://cnfans.com/product/?id=3967558810&amp;shop_type=weidian&amp;ref=28756" TargetMode="External"/><Relationship Id="rId37" Type="http://schemas.openxmlformats.org/officeDocument/2006/relationships/hyperlink" Target="https://cnfans.com/product/?id=4329727413&amp;shop_type=weidian&amp;ref=28756" TargetMode="External"/><Relationship Id="rId36" Type="http://schemas.openxmlformats.org/officeDocument/2006/relationships/hyperlink" Target="https://cnfans.com/product/?id=4329920336&amp;shop_type=weidian&amp;ref=28756" TargetMode="External"/><Relationship Id="rId39" Type="http://schemas.openxmlformats.org/officeDocument/2006/relationships/hyperlink" Target="https://cnfans.com/product/?id=4329924090&amp;shop_type=weidian&amp;ref=28756" TargetMode="External"/><Relationship Id="rId38" Type="http://schemas.openxmlformats.org/officeDocument/2006/relationships/hyperlink" Target="https://cnfans.com/product/?id=4329992090&amp;shop_type=weidian&amp;ref=28756" TargetMode="External"/><Relationship Id="rId62" Type="http://schemas.openxmlformats.org/officeDocument/2006/relationships/hyperlink" Target="https://cnfans.com/product/?id=670985562870&amp;shop_type=taobao&amp;ref=28756" TargetMode="External"/><Relationship Id="rId61" Type="http://schemas.openxmlformats.org/officeDocument/2006/relationships/hyperlink" Target="https://cnfans.com/product/?id=662296284838&amp;shop_type=taobao&amp;ref=28756" TargetMode="External"/><Relationship Id="rId20" Type="http://schemas.openxmlformats.org/officeDocument/2006/relationships/hyperlink" Target="https://cnfans.com/product/?shop_type=weidian&amp;id=4192848169&amp;ref=28756" TargetMode="External"/><Relationship Id="rId64" Type="http://schemas.openxmlformats.org/officeDocument/2006/relationships/hyperlink" Target="https://cnfans.com/product/?id=641451436746&amp;shop_type=taobao&amp;ref=28756" TargetMode="External"/><Relationship Id="rId63" Type="http://schemas.openxmlformats.org/officeDocument/2006/relationships/hyperlink" Target="https://cnfans.com/product/?id=623926973920&amp;shop_type=taobao&amp;ref=28756" TargetMode="External"/><Relationship Id="rId22" Type="http://schemas.openxmlformats.org/officeDocument/2006/relationships/hyperlink" Target="https://cnfans.com/product/?id=2662509156&amp;shop_type=weidian&amp;ref=28756" TargetMode="External"/><Relationship Id="rId66" Type="http://schemas.openxmlformats.org/officeDocument/2006/relationships/hyperlink" Target="https://cnfans.com/product/?id=623542774584&amp;shop_type=taobao&amp;ref=28756" TargetMode="External"/><Relationship Id="rId21" Type="http://schemas.openxmlformats.org/officeDocument/2006/relationships/hyperlink" Target="https://cnfans.com/product/?shop_type=weidian&amp;id=3848844143&amp;ref=28756" TargetMode="External"/><Relationship Id="rId65" Type="http://schemas.openxmlformats.org/officeDocument/2006/relationships/hyperlink" Target="https://cnfans.com/product/?id=672907223704&amp;shop_type=taobao&amp;ref=28756" TargetMode="External"/><Relationship Id="rId24" Type="http://schemas.openxmlformats.org/officeDocument/2006/relationships/hyperlink" Target="https://cnfans.com/product/?id=2252152102&amp;shop_type=weidian&amp;ref=28756" TargetMode="External"/><Relationship Id="rId68" Type="http://schemas.openxmlformats.org/officeDocument/2006/relationships/hyperlink" Target="https://cnfans.com/product/?id=681554002644&amp;shop_type=taobao&amp;ref=28756" TargetMode="External"/><Relationship Id="rId23" Type="http://schemas.openxmlformats.org/officeDocument/2006/relationships/hyperlink" Target="https://cnfans.com/product/?id=2566368471&amp;shop_type=weidian&amp;ref=28756" TargetMode="External"/><Relationship Id="rId67" Type="http://schemas.openxmlformats.org/officeDocument/2006/relationships/hyperlink" Target="https://cnfans.com/product/?id=671248215727&amp;shop_type=taobao&amp;ref=28756" TargetMode="External"/><Relationship Id="rId60" Type="http://schemas.openxmlformats.org/officeDocument/2006/relationships/hyperlink" Target="https://cnfans.com/product/?id=674643360061&amp;shop_type=taobao&amp;ref=28756" TargetMode="External"/><Relationship Id="rId26" Type="http://schemas.openxmlformats.org/officeDocument/2006/relationships/hyperlink" Target="https://cnfans.com/product/?id=4373027084&amp;shop_type=weidian&amp;ref=28756" TargetMode="External"/><Relationship Id="rId25" Type="http://schemas.openxmlformats.org/officeDocument/2006/relationships/hyperlink" Target="https://cnfans.com/product/?id=2216117086&amp;shop_type=weidian&amp;ref=28756" TargetMode="External"/><Relationship Id="rId69" Type="http://schemas.openxmlformats.org/officeDocument/2006/relationships/hyperlink" Target="https://cnfans.com/product/?id=674870239000&amp;shop_type=taobao&amp;ref=28756" TargetMode="External"/><Relationship Id="rId28" Type="http://schemas.openxmlformats.org/officeDocument/2006/relationships/hyperlink" Target="https://cnfans.com/product/?id=4368195916&amp;shop_type=weidian&amp;ref=28756" TargetMode="External"/><Relationship Id="rId27" Type="http://schemas.openxmlformats.org/officeDocument/2006/relationships/hyperlink" Target="https://cnfans.com/product/?id=2637138039&amp;shop_type=weidian&amp;ref=28756" TargetMode="External"/><Relationship Id="rId29" Type="http://schemas.openxmlformats.org/officeDocument/2006/relationships/hyperlink" Target="https://cnfans.com/product/?id=2233075432&amp;shop_type=weidian&amp;ref=28756" TargetMode="External"/><Relationship Id="rId51" Type="http://schemas.openxmlformats.org/officeDocument/2006/relationships/hyperlink" Target="https://cnfans.com/product/?id=4930912578&amp;shop_type=weidian&amp;ref=28756" TargetMode="External"/><Relationship Id="rId50" Type="http://schemas.openxmlformats.org/officeDocument/2006/relationships/hyperlink" Target="https://cnfans.com/product/?id=3608297770&amp;shop_type=weidian&amp;ref=28756" TargetMode="External"/><Relationship Id="rId53" Type="http://schemas.openxmlformats.org/officeDocument/2006/relationships/hyperlink" Target="https://cnfans.com/product/?id=3896040940&amp;shop_type=weidian&amp;ref=28756" TargetMode="External"/><Relationship Id="rId52" Type="http://schemas.openxmlformats.org/officeDocument/2006/relationships/hyperlink" Target="https://cnfans.com/product/?id=3379752561&amp;shop_type=weidian&amp;ref=28756" TargetMode="External"/><Relationship Id="rId11" Type="http://schemas.openxmlformats.org/officeDocument/2006/relationships/hyperlink" Target="https://cnfans.com/product/?shop_type=weidian&amp;id=4213284498&amp;ref=28756" TargetMode="External"/><Relationship Id="rId55" Type="http://schemas.openxmlformats.org/officeDocument/2006/relationships/hyperlink" Target="https://cnfans.com/product/?id=2548830585&amp;shop_type=weidian&amp;ref=28756" TargetMode="External"/><Relationship Id="rId10" Type="http://schemas.openxmlformats.org/officeDocument/2006/relationships/hyperlink" Target="https://cnfans.com/product/?shop_type=weidian&amp;id=4198122165&amp;ref=28756" TargetMode="External"/><Relationship Id="rId54" Type="http://schemas.openxmlformats.org/officeDocument/2006/relationships/hyperlink" Target="https://cnfans.com/product/?id=3630562692&amp;shop_type=weidian&amp;ref=28756" TargetMode="External"/><Relationship Id="rId13" Type="http://schemas.openxmlformats.org/officeDocument/2006/relationships/hyperlink" Target="https://cnfans.com/product/?shop_type=weidian&amp;id=4197994503&amp;ref=28756" TargetMode="External"/><Relationship Id="rId57" Type="http://schemas.openxmlformats.org/officeDocument/2006/relationships/hyperlink" Target="https://cnfans.com/product/?id=677729582189&amp;shop_type=taobao&amp;ref=28756" TargetMode="External"/><Relationship Id="rId12" Type="http://schemas.openxmlformats.org/officeDocument/2006/relationships/hyperlink" Target="https://cnfans.com/product/?shop_type=weidian&amp;id=4243181820&amp;ref=28756" TargetMode="External"/><Relationship Id="rId56" Type="http://schemas.openxmlformats.org/officeDocument/2006/relationships/hyperlink" Target="https://cnfans.com/product/?id=635244626409&amp;shop_type=taobao&amp;ref=28756" TargetMode="External"/><Relationship Id="rId15" Type="http://schemas.openxmlformats.org/officeDocument/2006/relationships/hyperlink" Target="https://cnfans.com/product/?shop_type=weidian&amp;id=3725567288&amp;ref=28756" TargetMode="External"/><Relationship Id="rId59" Type="http://schemas.openxmlformats.org/officeDocument/2006/relationships/hyperlink" Target="https://cnfans.com/product/?id=4536177471&amp;shop_type=weidian&amp;ref=28756" TargetMode="External"/><Relationship Id="rId14" Type="http://schemas.openxmlformats.org/officeDocument/2006/relationships/hyperlink" Target="https://cnfans.com/product/?shop_type=weidian&amp;id=3996724576&amp;ref=28756" TargetMode="External"/><Relationship Id="rId58" Type="http://schemas.openxmlformats.org/officeDocument/2006/relationships/hyperlink" Target="https://cnfans.com/product/?id=4557280903&amp;shop_type=weidian&amp;ref=28756" TargetMode="External"/><Relationship Id="rId17" Type="http://schemas.openxmlformats.org/officeDocument/2006/relationships/hyperlink" Target="https://cnfans.com/product/?shop_type=weidian&amp;id=4009072669&amp;ref=28756" TargetMode="External"/><Relationship Id="rId16" Type="http://schemas.openxmlformats.org/officeDocument/2006/relationships/hyperlink" Target="https://cnfans.com/product/?shop_type=weidian&amp;id=3891373694&amp;ref=28756" TargetMode="External"/><Relationship Id="rId19" Type="http://schemas.openxmlformats.org/officeDocument/2006/relationships/hyperlink" Target="https://cnfans.com/product/?shop_type=weidian&amp;id=3805451060&amp;ref=28756" TargetMode="External"/><Relationship Id="rId18" Type="http://schemas.openxmlformats.org/officeDocument/2006/relationships/hyperlink" Target="https://cnfans.com/product/?shop_type=weidian&amp;id=3964131464&amp;ref=2875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2.xml"/><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1" Type="http://schemas.openxmlformats.org/officeDocument/2006/relationships/hyperlink" Target="https://discord.gg/5wq4RDmRCm"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discord.gg/5wq4RDmRCm"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1.38"/>
    <col customWidth="1" min="3" max="3" width="25.13"/>
    <col customWidth="1" min="4" max="4" width="18.38"/>
    <col customWidth="1" min="5" max="5" width="20.13"/>
    <col customWidth="1" min="6" max="6" width="18.38"/>
    <col customWidth="1" hidden="1" min="7" max="7" width="38.0"/>
  </cols>
  <sheetData>
    <row r="1" ht="60.0" customHeight="1">
      <c r="A1" s="1" t="s">
        <v>0</v>
      </c>
      <c r="G1" s="2"/>
    </row>
    <row r="2" ht="37.5" customHeight="1">
      <c r="A2" s="3" t="s">
        <v>1</v>
      </c>
      <c r="B2" s="4"/>
      <c r="C2" s="5"/>
      <c r="D2" s="6"/>
      <c r="E2" s="4"/>
      <c r="F2" s="5"/>
      <c r="G2" s="7"/>
      <c r="I2" s="8"/>
    </row>
    <row r="3" ht="15.75" customHeight="1">
      <c r="A3" s="9" t="s">
        <v>2</v>
      </c>
      <c r="B3" s="10" t="s">
        <v>3</v>
      </c>
      <c r="C3" s="10" t="s">
        <v>4</v>
      </c>
      <c r="D3" s="10" t="s">
        <v>5</v>
      </c>
      <c r="E3" s="10" t="s">
        <v>6</v>
      </c>
      <c r="F3" s="10" t="s">
        <v>7</v>
      </c>
      <c r="G3" s="11"/>
      <c r="I3" s="8"/>
    </row>
    <row r="4" ht="112.5" customHeight="1">
      <c r="A4" s="12" t="s">
        <v>8</v>
      </c>
      <c r="B4" s="13" t="s">
        <v>9</v>
      </c>
      <c r="C4" s="14"/>
      <c r="D4" s="15" t="s">
        <v>10</v>
      </c>
      <c r="E4" s="16" t="s">
        <v>11</v>
      </c>
      <c r="F4" s="17" t="s">
        <v>12</v>
      </c>
      <c r="G4" s="18" t="s">
        <v>13</v>
      </c>
      <c r="J4" s="2"/>
      <c r="K4" s="19"/>
    </row>
    <row r="5" ht="99.0" customHeight="1">
      <c r="A5" s="12" t="s">
        <v>14</v>
      </c>
      <c r="B5" s="20" t="str">
        <f>HYPERLINK("https://www.cssbuy.com/item-668155227560.html?promotionCode=f59733186e9cb358","LINK")</f>
        <v>LINK</v>
      </c>
      <c r="C5" s="14"/>
      <c r="D5" s="15" t="s">
        <v>15</v>
      </c>
      <c r="E5" s="16" t="s">
        <v>16</v>
      </c>
      <c r="F5" s="17" t="s">
        <v>17</v>
      </c>
      <c r="G5" s="21" t="s">
        <v>18</v>
      </c>
      <c r="K5" s="2"/>
    </row>
    <row r="6" ht="82.5" customHeight="1">
      <c r="A6" s="12" t="s">
        <v>19</v>
      </c>
      <c r="B6" s="20" t="str">
        <f>HYPERLINK("https://www.cssbuy.com/item-micro-4530362102.html?promotionCode=f59733186e9cb358","LINK")</f>
        <v>LINK</v>
      </c>
      <c r="C6" s="14"/>
      <c r="D6" s="15" t="s">
        <v>20</v>
      </c>
      <c r="E6" s="16" t="s">
        <v>21</v>
      </c>
      <c r="F6" s="17" t="s">
        <v>17</v>
      </c>
      <c r="G6" s="22" t="s">
        <v>22</v>
      </c>
      <c r="H6" s="23"/>
    </row>
    <row r="7" ht="82.5" customHeight="1">
      <c r="A7" s="12" t="s">
        <v>23</v>
      </c>
      <c r="B7" s="20" t="str">
        <f>HYPERLINK("https://www.cssbuy.com/item-814700321383.html?promotionCode=f59733186e9cb358","LINK")</f>
        <v>LINK</v>
      </c>
      <c r="C7" s="14"/>
      <c r="D7" s="15" t="s">
        <v>24</v>
      </c>
      <c r="E7" s="16" t="s">
        <v>25</v>
      </c>
      <c r="F7" s="17" t="s">
        <v>17</v>
      </c>
      <c r="G7" s="24" t="s">
        <v>26</v>
      </c>
      <c r="H7" s="23"/>
    </row>
    <row r="8" ht="82.5" customHeight="1">
      <c r="A8" s="12" t="s">
        <v>27</v>
      </c>
      <c r="B8" s="20" t="str">
        <f>HYPERLINK("https://www.cssbuy.com/item-822063658357.html?promotionCode=f59733186e9cb358","LINK")</f>
        <v>LINK</v>
      </c>
      <c r="C8" s="14"/>
      <c r="D8" s="15" t="s">
        <v>28</v>
      </c>
      <c r="E8" s="16" t="s">
        <v>25</v>
      </c>
      <c r="F8" s="17" t="s">
        <v>17</v>
      </c>
      <c r="G8" s="22" t="s">
        <v>29</v>
      </c>
      <c r="H8" s="23"/>
    </row>
    <row r="9" ht="82.5" customHeight="1">
      <c r="A9" s="12" t="s">
        <v>30</v>
      </c>
      <c r="B9" s="20" t="str">
        <f>HYPERLINK("https://cnfans.com/product/?shop_type=weidian&amp;id=6831035003&amp;ref=28756","LINK")</f>
        <v>LINK</v>
      </c>
      <c r="C9" s="14"/>
      <c r="D9" s="15" t="s">
        <v>31</v>
      </c>
      <c r="E9" s="16" t="s">
        <v>21</v>
      </c>
      <c r="F9" s="17" t="s">
        <v>17</v>
      </c>
      <c r="G9" s="24" t="s">
        <v>32</v>
      </c>
      <c r="H9" s="23"/>
    </row>
    <row r="10" ht="82.5" customHeight="1">
      <c r="A10" s="12" t="s">
        <v>33</v>
      </c>
      <c r="B10" s="20" t="str">
        <f>HYPERLINK("https://www.cssbuy.com/item-1688-727429024850.html?promotionCode=f59733186e9cb358","LINK")</f>
        <v>LINK</v>
      </c>
      <c r="C10" s="14"/>
      <c r="D10" s="15" t="s">
        <v>34</v>
      </c>
      <c r="E10" s="16" t="s">
        <v>35</v>
      </c>
      <c r="F10" s="17" t="s">
        <v>12</v>
      </c>
      <c r="G10" s="22" t="s">
        <v>36</v>
      </c>
      <c r="H10" s="23"/>
    </row>
    <row r="11" ht="82.5" customHeight="1">
      <c r="A11" s="12" t="s">
        <v>37</v>
      </c>
      <c r="B11" s="20" t="str">
        <f>HYPERLINK("https://www.cssbuy.com/item-659645514984.html?promotionCode=f59733186e9cb358","LINK")</f>
        <v>LINK</v>
      </c>
      <c r="C11" s="14"/>
      <c r="D11" s="15" t="s">
        <v>38</v>
      </c>
      <c r="E11" s="16" t="s">
        <v>39</v>
      </c>
      <c r="F11" s="17" t="s">
        <v>40</v>
      </c>
      <c r="G11" s="24" t="s">
        <v>41</v>
      </c>
      <c r="H11" s="23"/>
    </row>
    <row r="12" ht="82.5" customHeight="1">
      <c r="A12" s="12" t="s">
        <v>42</v>
      </c>
      <c r="B12" s="20" t="str">
        <f>HYPERLINK("https://www.cssbuy.com/item-1688-820353480627.html?promotionCode=f59733186e9cb358","LINK")</f>
        <v>LINK</v>
      </c>
      <c r="C12" s="14" t="str">
        <f>IMAGE("https://cbu01.alicdn.com/img/ibank/O1CN01OJ1Mmf1XAvETZ6ich_!!2218267722884-0-cib.jpg?w=600&amp;h=600")</f>
        <v>#REF!</v>
      </c>
      <c r="D12" s="15" t="s">
        <v>43</v>
      </c>
      <c r="E12" s="16" t="s">
        <v>44</v>
      </c>
      <c r="F12" s="17" t="s">
        <v>12</v>
      </c>
      <c r="G12" s="22" t="s">
        <v>45</v>
      </c>
      <c r="H12" s="23"/>
    </row>
    <row r="13" ht="82.5" customHeight="1">
      <c r="A13" s="12" t="s">
        <v>46</v>
      </c>
      <c r="B13" s="20" t="str">
        <f>HYPERLINK("https://www.cssbuy.com/item-1688-724484837531.html?promotionCode=f59733186e9cb358","LINK")</f>
        <v>LINK</v>
      </c>
      <c r="C13" s="14" t="str">
        <f>IMAGE("https://cbu01.alicdn.com/img/ibank/O1CN01Fb9Tah1KuBEtKSXL5_!!2214941081223-0-cib.jpg?w=600&amp;h=600")</f>
        <v>#REF!</v>
      </c>
      <c r="D13" s="15" t="s">
        <v>47</v>
      </c>
      <c r="E13" s="16" t="s">
        <v>44</v>
      </c>
      <c r="F13" s="17" t="s">
        <v>12</v>
      </c>
      <c r="G13" s="24" t="s">
        <v>48</v>
      </c>
      <c r="H13" s="23"/>
    </row>
    <row r="14" ht="82.5" customHeight="1">
      <c r="A14" s="12" t="s">
        <v>49</v>
      </c>
      <c r="B14" s="20" t="str">
        <f>HYPERLINK("https://www.cssbuy.com/item-1688-800603006593.html?promotionCode=f59733186e9cb358","LINK")</f>
        <v>LINK</v>
      </c>
      <c r="C14" s="14" t="str">
        <f>IMAGE("https://cbu01.alicdn.com/img/ibank/O1CN01LlHxSx26oJpoQYgBX_!!2217255077708-0-cib.jpg?w=600&amp;h=600")</f>
        <v>#REF!</v>
      </c>
      <c r="D14" s="15" t="s">
        <v>50</v>
      </c>
      <c r="E14" s="16" t="s">
        <v>51</v>
      </c>
      <c r="F14" s="17" t="s">
        <v>17</v>
      </c>
      <c r="G14" s="22" t="s">
        <v>52</v>
      </c>
      <c r="H14" s="23"/>
    </row>
    <row r="15" ht="82.5" customHeight="1">
      <c r="A15" s="12" t="s">
        <v>53</v>
      </c>
      <c r="B15" s="20" t="str">
        <f>HYPERLINK("https://www.cssbuy.com/item-1688-793431978952.html?promotionCode=f59733186e9cb358","LINK")</f>
        <v>LINK</v>
      </c>
      <c r="C15" s="14" t="str">
        <f>IMAGE("https://www.vancleefarpels.com/content/dam/rcq/vca/16/26/85/7/1626857.png?w=600&amp;h=600")</f>
        <v>#REF!</v>
      </c>
      <c r="D15" s="15" t="s">
        <v>54</v>
      </c>
      <c r="E15" s="16" t="s">
        <v>55</v>
      </c>
      <c r="F15" s="17" t="s">
        <v>56</v>
      </c>
      <c r="G15" s="24" t="s">
        <v>57</v>
      </c>
      <c r="H15" s="23"/>
    </row>
    <row r="16" ht="82.5" customHeight="1">
      <c r="A16" s="12" t="s">
        <v>58</v>
      </c>
      <c r="B16" s="20" t="str">
        <f>HYPERLINK("https://www.cssbuy.com/item-1688-800176838769.html?promotionCode=f59733186e9cb358","LINK")</f>
        <v>LINK</v>
      </c>
      <c r="C16" s="14" t="str">
        <f>IMAGE("https://cbu01.alicdn.com/img/ibank/O1CN01k7HQmN2KAqJn5QQs8_!!2217112099517-0-cib.jpg?w=600&amp;h=600")</f>
        <v>#REF!</v>
      </c>
      <c r="D16" s="15" t="s">
        <v>59</v>
      </c>
      <c r="E16" s="16" t="s">
        <v>55</v>
      </c>
      <c r="F16" s="17" t="s">
        <v>56</v>
      </c>
      <c r="G16" s="22" t="s">
        <v>60</v>
      </c>
      <c r="H16" s="23"/>
    </row>
    <row r="17" ht="82.5" customHeight="1">
      <c r="A17" s="12" t="s">
        <v>61</v>
      </c>
      <c r="B17" s="20" t="str">
        <f>HYPERLINK("https://www.cssbuy.com/item-1688-733374873554.html?promotionCode=f59733186e9cb358","LINK")</f>
        <v>LINK</v>
      </c>
      <c r="C17" s="14" t="str">
        <f>IMAGE("https://global-img-cdn.1688.com/img/ibank/O1CN01gnaqQW257R2ihsAhx_!!3362817479-0-cib.jpg?w=600&amp;h=600")</f>
        <v>#REF!</v>
      </c>
      <c r="D17" s="15" t="s">
        <v>62</v>
      </c>
      <c r="E17" s="16" t="s">
        <v>63</v>
      </c>
      <c r="F17" s="17" t="s">
        <v>12</v>
      </c>
      <c r="G17" s="24" t="s">
        <v>64</v>
      </c>
      <c r="H17" s="23"/>
    </row>
    <row r="18" ht="82.5" customHeight="1">
      <c r="A18" s="12" t="s">
        <v>65</v>
      </c>
      <c r="B18" s="20" t="str">
        <f>HYPERLINK("https://www.cssbuy.com/item-804699452908.html?promotionCode=f59733186e9cb358","LINK")</f>
        <v>LINK</v>
      </c>
      <c r="C18" s="14" t="str">
        <f>IMAGE("https://www.onudesignerwear.com/images/casablanca-avenida-printed-t-shirt-white-p18086-33267_image.jpg?fit=max&amp;w=460&amp;q=60?w=600&amp;h=600")</f>
        <v>#REF!</v>
      </c>
      <c r="D18" s="15" t="s">
        <v>66</v>
      </c>
      <c r="E18" s="16" t="s">
        <v>51</v>
      </c>
      <c r="F18" s="17" t="s">
        <v>17</v>
      </c>
      <c r="G18" s="22" t="s">
        <v>67</v>
      </c>
      <c r="H18" s="23"/>
    </row>
    <row r="19" ht="82.5" customHeight="1">
      <c r="A19" s="12" t="s">
        <v>68</v>
      </c>
      <c r="B19" s="20" t="str">
        <f>HYPERLINK("https://www.cssbuy.com/item-804606185930.html?promotionCode=f59733186e9cb358","LINK")</f>
        <v>LINK</v>
      </c>
      <c r="C19" s="14" t="str">
        <f>IMAGE("https://d2tb7u8weg9lig.cloudfront.net/Custom/Content/Products/58/59/58592_bermuda-lacoste-de-moletom-basica-gh6098_l2_637998860572462691.png?fit=max&amp;w=460&amp;q=60?w=600&amp;h=600")</f>
        <v>#REF!</v>
      </c>
      <c r="D19" s="15" t="s">
        <v>69</v>
      </c>
      <c r="E19" s="16" t="s">
        <v>70</v>
      </c>
      <c r="F19" s="17" t="s">
        <v>17</v>
      </c>
      <c r="G19" s="24" t="s">
        <v>71</v>
      </c>
      <c r="H19" s="23"/>
    </row>
    <row r="20" ht="82.5" customHeight="1">
      <c r="A20" s="12" t="s">
        <v>72</v>
      </c>
      <c r="B20" s="20" t="str">
        <f>HYPERLINK("https://www.cssbuy.com/item-831015918542.html?promotionCode=f59733186e9cb358","LINK")</f>
        <v>LINK</v>
      </c>
      <c r="C20" s="14" t="str">
        <f>IMAGE("https://cdn.discordapp.com/attachments/1266004457871773841/1298359713120911370/image.png?ex=67194735&amp;is=6717f5b5&amp;hm=7c37da090023c19dd79506cc503aa0511bc94403349a8b5789f075b5dce66be5&amp;?w=600&amp;h=600")</f>
        <v>#REF!</v>
      </c>
      <c r="D20" s="15" t="s">
        <v>73</v>
      </c>
      <c r="E20" s="16" t="s">
        <v>21</v>
      </c>
      <c r="F20" s="17" t="s">
        <v>17</v>
      </c>
      <c r="G20" s="22" t="s">
        <v>74</v>
      </c>
      <c r="H20" s="23"/>
    </row>
    <row r="21" ht="82.5" customHeight="1">
      <c r="A21" s="12" t="s">
        <v>75</v>
      </c>
      <c r="B21" s="20" t="str">
        <f t="shared" ref="B21:B22" si="1">HYPERLINK("https://www.cssbuy.com/item-822292877193.html?promotionCode=f59733186e9cb358","LINK")</f>
        <v>LINK</v>
      </c>
      <c r="C21" s="14" t="str">
        <f>IMAGE("https://cdn.discordapp.com/attachments/1266004457871773841/1298360229263839252/image.png?ex=671947b1&amp;is=6717f631&amp;hm=011b03efd8f6b23f9081a9141a1ac78d34b5fa81e1ca6804f00a34f39c67c100&amp;?w=600&amp;h=600")</f>
        <v>#REF!</v>
      </c>
      <c r="D21" s="15" t="s">
        <v>76</v>
      </c>
      <c r="E21" s="16" t="s">
        <v>77</v>
      </c>
      <c r="F21" s="17" t="s">
        <v>17</v>
      </c>
      <c r="G21" s="24" t="s">
        <v>78</v>
      </c>
      <c r="H21" s="23"/>
    </row>
    <row r="22" ht="82.5" customHeight="1">
      <c r="A22" s="12" t="s">
        <v>79</v>
      </c>
      <c r="B22" s="20" t="str">
        <f t="shared" si="1"/>
        <v>LINK</v>
      </c>
      <c r="C22" s="14" t="str">
        <f>IMAGE("https://cdn.discordapp.com/attachments/1266004457871773841/1298361170104815698/image.png?ex=67194891&amp;is=6717f711&amp;hm=0259eb30141cd805be8da8ebdead0dec0194965064227610364ce16eeb54ee69&amp;?w=600&amp;h=600")</f>
        <v>#REF!</v>
      </c>
      <c r="D22" s="15" t="s">
        <v>80</v>
      </c>
      <c r="E22" s="16" t="s">
        <v>77</v>
      </c>
      <c r="F22" s="17" t="s">
        <v>17</v>
      </c>
      <c r="G22" s="22" t="s">
        <v>81</v>
      </c>
      <c r="H22" s="23"/>
    </row>
    <row r="23" ht="82.5" customHeight="1">
      <c r="A23" s="12" t="s">
        <v>82</v>
      </c>
      <c r="B23" s="20" t="str">
        <f>HYPERLINK("https://www.cssbuy.com/item-820606837582.html?promotionCode=f59733186e9cb358","LINK")</f>
        <v>LINK</v>
      </c>
      <c r="C23" s="14" t="str">
        <f>IMAGE("https://cdn.discordapp.com/attachments/1266004457871773841/1298361994189082675/image.png?ex=67194955&amp;is=6717f7d5&amp;hm=a4b98e08ece630d296fc2ec493cbf9c9d91815f6ef1d4fc12276041bdec181ac&amp;?w=600&amp;h=600")</f>
        <v>#REF!</v>
      </c>
      <c r="D23" s="15" t="s">
        <v>83</v>
      </c>
      <c r="E23" s="16" t="s">
        <v>70</v>
      </c>
      <c r="F23" s="17" t="s">
        <v>17</v>
      </c>
      <c r="G23" s="24" t="s">
        <v>84</v>
      </c>
      <c r="H23" s="23"/>
    </row>
    <row r="24" ht="82.5" customHeight="1">
      <c r="A24" s="12" t="s">
        <v>85</v>
      </c>
      <c r="B24" s="20" t="str">
        <f>HYPERLINK("https://www.cssbuy.com/item-811297949913.html?promotionCode=f59733186e9cb358","LINK")</f>
        <v>LINK</v>
      </c>
      <c r="C24" s="14" t="str">
        <f>IMAGE("https://cdn.discordapp.com/attachments/1266004457871773841/1298362391993647158/image.png?ex=671949b4&amp;is=6717f834&amp;hm=1d6765bd690cc0afcb56cb691f2957a39ca2a99b4658e654544ded3719e5bd22&amp;?w=600&amp;h=600")</f>
        <v>#REF!</v>
      </c>
      <c r="D24" s="15" t="s">
        <v>86</v>
      </c>
      <c r="E24" s="16" t="s">
        <v>87</v>
      </c>
      <c r="F24" s="17" t="s">
        <v>17</v>
      </c>
      <c r="G24" s="22" t="s">
        <v>88</v>
      </c>
      <c r="H24" s="23"/>
    </row>
    <row r="25" ht="82.5" customHeight="1">
      <c r="A25" s="12" t="s">
        <v>89</v>
      </c>
      <c r="B25" s="20" t="str">
        <f>HYPERLINK("https://www.cssbuy.com/item-808895783539.html?promotionCode=f59733186e9cb358","LINK")</f>
        <v>LINK</v>
      </c>
      <c r="C25" s="14" t="str">
        <f>IMAGE("https://cdn.discordapp.com/attachments/1266004457871773841/1298362849877430272/image.png?ex=67194a21&amp;is=6717f8a1&amp;hm=c0a5f536a36ee8850099c582d894ca43062f0e617d7a51b121b4a5c1deb6e406&amp;?w=600&amp;h=600")</f>
        <v>#REF!</v>
      </c>
      <c r="D25" s="15" t="s">
        <v>90</v>
      </c>
      <c r="E25" s="16" t="s">
        <v>91</v>
      </c>
      <c r="F25" s="17" t="s">
        <v>17</v>
      </c>
      <c r="G25" s="24" t="s">
        <v>92</v>
      </c>
      <c r="H25" s="23"/>
    </row>
    <row r="26" ht="82.5" customHeight="1">
      <c r="A26" s="12" t="s">
        <v>93</v>
      </c>
      <c r="B26" s="20" t="str">
        <f>HYPERLINK("https://www.cssbuy.com/item-1688-705976293641.html?promotionCode=f59733186e9cb358","LINK")</f>
        <v>LINK</v>
      </c>
      <c r="C26" s="14" t="str">
        <f>IMAGE("https://cdn.discordapp.com/attachments/1266004457871773841/1298363390271684659/image.png?ex=67194aa2&amp;is=6717f922&amp;hm=59f06c72cfe07c0ebc2e15b54fb29beeb5d0e8a16bca899192c477ede6ec2ea7&amp;?w=600&amp;h=600")</f>
        <v>#REF!</v>
      </c>
      <c r="D26" s="15" t="s">
        <v>94</v>
      </c>
      <c r="E26" s="16" t="s">
        <v>95</v>
      </c>
      <c r="F26" s="17" t="s">
        <v>17</v>
      </c>
      <c r="G26" s="22" t="s">
        <v>96</v>
      </c>
      <c r="H26" s="23"/>
    </row>
    <row r="27" ht="82.5" customHeight="1">
      <c r="A27" s="12" t="s">
        <v>97</v>
      </c>
      <c r="B27" s="20" t="str">
        <f>HYPERLINK("https://www.cssbuy.com/item-1688-670693456946.html?promotionCode=f59733186e9cb358","LINK")</f>
        <v>LINK</v>
      </c>
      <c r="C27" s="14" t="str">
        <f>IMAGE("https://cbu01.alicdn.com/img/ibank/O1CN01slXcVa1aQRGoxJWea_!!2213273493324-0-cib.jpg?w=600&amp;h=600")</f>
        <v>#REF!</v>
      </c>
      <c r="D27" s="15" t="s">
        <v>98</v>
      </c>
      <c r="E27" s="16" t="s">
        <v>99</v>
      </c>
      <c r="F27" s="17" t="s">
        <v>56</v>
      </c>
      <c r="G27" s="24" t="s">
        <v>100</v>
      </c>
      <c r="H27" s="23"/>
    </row>
    <row r="28" ht="82.5" customHeight="1">
      <c r="A28" s="12" t="s">
        <v>101</v>
      </c>
      <c r="B28" s="20" t="str">
        <f>HYPERLINK("https://www.cssbuy.com/item-1688-658256196233.html?promotionCode=f59733186e9cb358","LINK")</f>
        <v>LINK</v>
      </c>
      <c r="C28" s="14" t="str">
        <f>IMAGE("https://cbu01.alicdn.com/img/ibank/O1CN01jOKeJ81w1BD9NGuRv_!!2200692246247-0-cib.jpg?w=600&amp;h=600")</f>
        <v>#REF!</v>
      </c>
      <c r="D28" s="15" t="s">
        <v>102</v>
      </c>
      <c r="E28" s="16" t="s">
        <v>103</v>
      </c>
      <c r="F28" s="17" t="s">
        <v>17</v>
      </c>
      <c r="G28" s="22" t="s">
        <v>104</v>
      </c>
      <c r="H28" s="23"/>
    </row>
    <row r="29" ht="82.5" customHeight="1">
      <c r="A29" s="12" t="s">
        <v>105</v>
      </c>
      <c r="B29" s="20" t="str">
        <f>HYPERLINK("https://www.cssbuy.com/item-1688-763417909610.html?promotionCode=f59733186e9cb358","LINK")</f>
        <v>LINK</v>
      </c>
      <c r="C29" s="14" t="str">
        <f>IMAGE("https://i.ebayimg.com/images/g/AwoAAOSwFi9nEMVc/s-l1600.webp?w=600&amp;h=600")</f>
        <v>#REF!</v>
      </c>
      <c r="D29" s="15" t="s">
        <v>106</v>
      </c>
      <c r="E29" s="16" t="s">
        <v>107</v>
      </c>
      <c r="F29" s="17" t="s">
        <v>56</v>
      </c>
      <c r="G29" s="24" t="s">
        <v>108</v>
      </c>
      <c r="H29" s="23"/>
    </row>
    <row r="30" ht="82.5" customHeight="1">
      <c r="A30" s="12" t="s">
        <v>109</v>
      </c>
      <c r="B30" s="20" t="str">
        <f>HYPERLINK("https://www.cssbuy.com/item-1688-746294703512.html?promotionCode=f59733186e9cb358","LINK")</f>
        <v>LINK</v>
      </c>
      <c r="C30" s="14" t="str">
        <f>IMAGE("https://cbu01.alicdn.com/img/ibank/O1CN010XK8yZ1V1BUqs7hOn_!!2216808992592-0-cib.jpg?w=600&amp;h=600")</f>
        <v>#REF!</v>
      </c>
      <c r="D30" s="15" t="s">
        <v>110</v>
      </c>
      <c r="E30" s="16" t="s">
        <v>99</v>
      </c>
      <c r="F30" s="17" t="s">
        <v>56</v>
      </c>
      <c r="G30" s="22" t="s">
        <v>111</v>
      </c>
      <c r="H30" s="23"/>
    </row>
    <row r="31" ht="82.5" customHeight="1">
      <c r="A31" s="12" t="s">
        <v>112</v>
      </c>
      <c r="B31" s="20" t="str">
        <f>HYPERLINK("https://www.cssbuy.com/item-1688-746323109053.html?promotionCode=f59733186e9cb358","LINK")</f>
        <v>LINK</v>
      </c>
      <c r="C31" s="14" t="str">
        <f>IMAGE("https://cbu01.alicdn.com/img/ibank/O1CN01TVqKu91V1BUp8NwhP_!!2216808992592-0-cib.jpg?w=600&amp;h=600")</f>
        <v>#REF!</v>
      </c>
      <c r="D31" s="15" t="s">
        <v>113</v>
      </c>
      <c r="E31" s="16" t="s">
        <v>114</v>
      </c>
      <c r="F31" s="17" t="s">
        <v>56</v>
      </c>
      <c r="G31" s="24" t="s">
        <v>115</v>
      </c>
      <c r="H31" s="23"/>
    </row>
    <row r="32" ht="82.5" customHeight="1">
      <c r="A32" s="12" t="s">
        <v>116</v>
      </c>
      <c r="B32" s="20" t="str">
        <f>HYPERLINK("https://www.cssbuy.com/item-1688-747148707390.html?promotionCode=f59733186e9cb358","LINK")</f>
        <v>LINK</v>
      </c>
      <c r="C32" s="14" t="str">
        <f>IMAGE("https://img4.dhresource.com/webp/m/0x0/f3/albu/jc/h/10/ef15e1d2-2762-4228-b375-ec409b068627.jpg?w=600&amp;h=600")</f>
        <v>#REF!</v>
      </c>
      <c r="D32" s="15" t="s">
        <v>117</v>
      </c>
      <c r="E32" s="16" t="s">
        <v>114</v>
      </c>
      <c r="F32" s="17" t="s">
        <v>56</v>
      </c>
      <c r="G32" s="22" t="s">
        <v>118</v>
      </c>
      <c r="H32" s="23"/>
    </row>
    <row r="33" ht="82.5" customHeight="1">
      <c r="A33" s="12" t="s">
        <v>119</v>
      </c>
      <c r="B33" s="20" t="str">
        <f t="shared" ref="B33:B34" si="2">HYPERLINK("https://www.cssbuy.com/item-1688-746813688661.html?promotionCode=f59733186e9cb358","LINK")</f>
        <v>LINK</v>
      </c>
      <c r="C33" s="14" t="str">
        <f>IMAGE("https://exclusive-chrono.com/wp-content/uploads/2023/09/Rolex-Yacht-Master-126621-choko.jpg?w=600&amp;h=600")</f>
        <v>#REF!</v>
      </c>
      <c r="D33" s="15" t="s">
        <v>120</v>
      </c>
      <c r="E33" s="16" t="s">
        <v>114</v>
      </c>
      <c r="F33" s="17" t="s">
        <v>56</v>
      </c>
      <c r="G33" s="24" t="s">
        <v>121</v>
      </c>
      <c r="H33" s="23"/>
    </row>
    <row r="34" ht="82.5" customHeight="1">
      <c r="A34" s="12" t="s">
        <v>122</v>
      </c>
      <c r="B34" s="20" t="str">
        <f t="shared" si="2"/>
        <v>LINK</v>
      </c>
      <c r="C34" s="14" t="str">
        <f>IMAGE("https://www.theluxuryhut.com/shop/wp-content/uploads/2023/06/Rolex-Sky-Dweller-White-2020-b-1.jpg?w=600&amp;h=600")</f>
        <v>#REF!</v>
      </c>
      <c r="D34" s="15" t="s">
        <v>98</v>
      </c>
      <c r="E34" s="16" t="s">
        <v>114</v>
      </c>
      <c r="F34" s="17" t="s">
        <v>56</v>
      </c>
      <c r="G34" s="22" t="s">
        <v>123</v>
      </c>
      <c r="H34" s="23"/>
    </row>
    <row r="35" ht="82.5" customHeight="1">
      <c r="A35" s="12" t="s">
        <v>124</v>
      </c>
      <c r="B35" s="20" t="str">
        <f>HYPERLINK("https://www.cssbuy.com/item-675330231400.html?promotionCode=f59733186e9cb358","LINK")</f>
        <v>LINK</v>
      </c>
      <c r="C35" s="14" t="str">
        <f>IMAGE("https://img.alicdn.com/bao/uploaded/i4/3046765323/O1CN01F4kEHd1pBz14ZbGpd_!!3046765323.jpg?w=600&amp;h=600")</f>
        <v>#REF!</v>
      </c>
      <c r="D35" s="15" t="s">
        <v>125</v>
      </c>
      <c r="E35" s="16" t="s">
        <v>126</v>
      </c>
      <c r="F35" s="17" t="s">
        <v>127</v>
      </c>
      <c r="G35" s="24" t="s">
        <v>128</v>
      </c>
      <c r="H35" s="23"/>
    </row>
    <row r="36" ht="82.5" customHeight="1">
      <c r="A36" s="12" t="s">
        <v>129</v>
      </c>
      <c r="B36" s="20" t="str">
        <f>HYPERLINK("https://www.cssbuy.com/item-1688-748672263738.html?promotionCode=f59733186e9cb358","LINK")</f>
        <v>LINK</v>
      </c>
      <c r="C36" s="14" t="str">
        <f>IMAGE("https://cbu01.alicdn.com/img/ibank/O1CN01iuqRxR1IEqIzjitVf_!!2215151140862-0-cib.jpg?w=600&amp;h=600")</f>
        <v>#REF!</v>
      </c>
      <c r="D36" s="15" t="s">
        <v>130</v>
      </c>
      <c r="E36" s="16" t="s">
        <v>131</v>
      </c>
      <c r="F36" s="17" t="s">
        <v>56</v>
      </c>
      <c r="G36" s="25" t="s">
        <v>132</v>
      </c>
      <c r="H36" s="26"/>
    </row>
    <row r="37" ht="82.5" customHeight="1">
      <c r="A37" s="12" t="s">
        <v>133</v>
      </c>
      <c r="B37" s="20" t="str">
        <f>HYPERLINK("https://www.cssbuy.com/item-1688-744508300528.html?promotionCode=f59733186e9cb358","LINK")</f>
        <v>LINK</v>
      </c>
      <c r="C37" s="14" t="str">
        <f>IMAGE("https://cbu01.alicdn.com/img/ibank/O1CN01azjTC41qVy2nbnhFi_!!2216125475502-0-cib.jpg?w=600&amp;h=600")</f>
        <v>#REF!</v>
      </c>
      <c r="D37" s="15" t="s">
        <v>134</v>
      </c>
      <c r="E37" s="16" t="s">
        <v>25</v>
      </c>
      <c r="F37" s="17" t="s">
        <v>56</v>
      </c>
      <c r="G37" s="24" t="s">
        <v>135</v>
      </c>
      <c r="H37" s="26"/>
    </row>
    <row r="38" ht="82.5" customHeight="1">
      <c r="A38" s="12" t="s">
        <v>136</v>
      </c>
      <c r="B38" s="20" t="str">
        <f>HYPERLINK("https://www.cssbuy.com/item-micro-4456554531.html?promotionCode=f59733186e9cb358","LINK")</f>
        <v>LINK</v>
      </c>
      <c r="C38" s="14" t="str">
        <f>IMAGE("https://si.geilicdn.com/weidian323676306-3a220000017dffb321c50a21146b_1074_864.jpg?w=600&amp;h=600")</f>
        <v>#REF!</v>
      </c>
      <c r="D38" s="15" t="s">
        <v>137</v>
      </c>
      <c r="E38" s="16" t="s">
        <v>138</v>
      </c>
      <c r="F38" s="17" t="s">
        <v>56</v>
      </c>
      <c r="G38" s="22" t="s">
        <v>139</v>
      </c>
      <c r="H38" s="26"/>
    </row>
    <row r="39" ht="82.5" customHeight="1">
      <c r="A39" s="12" t="s">
        <v>140</v>
      </c>
      <c r="B39" s="20" t="str">
        <f>HYPERLINK("https://www.cssbuy.com/item-1688-745265829861.html?promotionCode=f59733186e9cb358","LINK")</f>
        <v>LINK</v>
      </c>
      <c r="C39" s="14" t="str">
        <f>IMAGE("https://m.media-amazon.com/images/I/61m0A0FqOAL._AC_SL1200_.jpg?w=600&amp;h=600")</f>
        <v>#REF!</v>
      </c>
      <c r="D39" s="15" t="s">
        <v>141</v>
      </c>
      <c r="E39" s="16" t="s">
        <v>114</v>
      </c>
      <c r="F39" s="17" t="s">
        <v>56</v>
      </c>
      <c r="G39" s="24" t="s">
        <v>142</v>
      </c>
      <c r="H39" s="26"/>
    </row>
    <row r="40" ht="82.5" customHeight="1">
      <c r="A40" s="12" t="s">
        <v>143</v>
      </c>
      <c r="B40" s="20" t="str">
        <f>HYPERLINK("https://www.cssbuy.com/item-1688-749362463828.html?promotionCode=f59733186e9cb358","LINK")</f>
        <v>LINK</v>
      </c>
      <c r="C40" s="14" t="str">
        <f>IMAGE("https://photos.enjoei.com.br/relogio-rolex-datejust-celebration-bubble-41mm-105089454/800x800/czM6Ly9waG90b3MuZW5qb2VpLmNvbS5ici9wcm9kdWN0cy8zMjAyNTAxNy9iMDU5MzgyMGE2YWQ3MTdhNTY2ODI5ZWQ1OTA1MmZkNC5qcGc?w=600&amp;h=600")</f>
        <v>#REF!</v>
      </c>
      <c r="D40" s="15" t="s">
        <v>98</v>
      </c>
      <c r="E40" s="16" t="s">
        <v>114</v>
      </c>
      <c r="F40" s="17" t="s">
        <v>56</v>
      </c>
      <c r="G40" s="22" t="s">
        <v>144</v>
      </c>
      <c r="H40" s="26"/>
    </row>
    <row r="41" ht="82.5" customHeight="1">
      <c r="A41" s="12" t="s">
        <v>145</v>
      </c>
      <c r="B41" s="20" t="str">
        <f>HYPERLINK("https://www.cssbuy.com/item-803140404956.html?promotionCode=f59733186e9cb358","LINK")</f>
        <v>LINK</v>
      </c>
      <c r="C41" s="14" t="str">
        <f>IMAGE("https://www.fearbrazil.com/cdn/shop/files/tenis-air-jordan-1-low-travis-scott-499445.jpg?v=1726223094?w=600&amp;h=600")</f>
        <v>#REF!</v>
      </c>
      <c r="D41" s="15" t="s">
        <v>146</v>
      </c>
      <c r="E41" s="16" t="s">
        <v>147</v>
      </c>
      <c r="F41" s="17" t="s">
        <v>12</v>
      </c>
      <c r="G41" s="24" t="s">
        <v>148</v>
      </c>
      <c r="H41" s="26"/>
    </row>
    <row r="42" ht="82.5" customHeight="1">
      <c r="A42" s="12" t="s">
        <v>149</v>
      </c>
      <c r="B42" s="20" t="str">
        <f>HYPERLINK("https://www.cssbuy.com/item-1688-650406744953.html?promotionCode=f59733186e9cb358","LINK")</f>
        <v>LINK</v>
      </c>
      <c r="C42" s="14" t="str">
        <f>IMAGE("https://cbu01.alicdn.com/img/ibank/O1CN01Ko6pSg20HRRpV53lY_!!936076824-0-cib.jpg?w=600&amp;h=600")</f>
        <v>#REF!</v>
      </c>
      <c r="D42" s="15" t="s">
        <v>150</v>
      </c>
      <c r="E42" s="16"/>
      <c r="F42" s="17" t="s">
        <v>151</v>
      </c>
      <c r="G42" s="22" t="s">
        <v>152</v>
      </c>
      <c r="H42" s="26"/>
    </row>
    <row r="43" ht="82.5" customHeight="1">
      <c r="A43" s="12" t="s">
        <v>153</v>
      </c>
      <c r="B43" s="20" t="str">
        <f>HYPERLINK("https://www.cssbuy.com/item-718354945325.html?promotionCode=f59733186e9cb358","LINK")</f>
        <v>LINK</v>
      </c>
      <c r="C43" s="14" t="str">
        <f>IMAGE("https://img.alicdn.com/bao/uploaded/i3/1978702085/O1CN01RiOPtH1RGydZwqGoH_!!1978702085.jpg?w=600&amp;h=600")</f>
        <v>#REF!</v>
      </c>
      <c r="D43" s="15" t="s">
        <v>154</v>
      </c>
      <c r="E43" s="16" t="s">
        <v>155</v>
      </c>
      <c r="F43" s="17" t="s">
        <v>56</v>
      </c>
      <c r="G43" s="24" t="s">
        <v>156</v>
      </c>
      <c r="H43" s="26"/>
    </row>
    <row r="44" ht="82.5" customHeight="1">
      <c r="A44" s="12" t="s">
        <v>157</v>
      </c>
      <c r="B44" s="20" t="str">
        <f>HYPERLINK("https://www.cssbuy.com/item-836949713592.html?promotionCode=f59733186e9cb358","LINK")</f>
        <v>LINK</v>
      </c>
      <c r="C44" s="14" t="str">
        <f>IMAGE("https://acdn.mitiendanube.com/stores/001/817/338/products/fdda1fc0-022c-4c71-a1dd-23ba59f318d8-c7336794b29acf05af17244350380024-480-0.jpeg?w=600&amp;h=600")</f>
        <v>#REF!</v>
      </c>
      <c r="D44" s="15" t="s">
        <v>158</v>
      </c>
      <c r="E44" s="16" t="s">
        <v>21</v>
      </c>
      <c r="F44" s="17" t="s">
        <v>12</v>
      </c>
      <c r="G44" s="22" t="s">
        <v>159</v>
      </c>
      <c r="H44" s="26"/>
    </row>
    <row r="45" ht="82.5" customHeight="1">
      <c r="A45" s="12" t="s">
        <v>160</v>
      </c>
      <c r="B45" s="20" t="str">
        <f>HYPERLINK("https://www.cssbuy.com/item-1688-666464504288.html?promotionCode=f59733186e9cb358","LINK")</f>
        <v>LINK</v>
      </c>
      <c r="C45" s="14" t="str">
        <f>IMAGE("https://cbu01.alicdn.com/img/ibank/O1CN01930GuA26gWtmvrPbD_!!2211961587691-0-cib.jpg?w=600&amp;h=600")</f>
        <v>#REF!</v>
      </c>
      <c r="D45" s="15" t="s">
        <v>161</v>
      </c>
      <c r="E45" s="16"/>
      <c r="F45" s="17" t="s">
        <v>56</v>
      </c>
      <c r="G45" s="24" t="s">
        <v>162</v>
      </c>
      <c r="H45" s="26"/>
    </row>
    <row r="46" ht="82.5" customHeight="1">
      <c r="A46" s="12" t="s">
        <v>163</v>
      </c>
      <c r="B46" s="20" t="str">
        <f>HYPERLINK("https://www.cssbuy.com/item-1688-768357802922.html?promotionCode=f59733186e9cb358","LINK")</f>
        <v>LINK</v>
      </c>
      <c r="C46" s="14" t="str">
        <f>IMAGE("https://cbu01.alicdn.com/img/ibank/O1CN01bb7wM71ocigflC2IE_!!3830145246-0-cib.jpg?w=600&amp;h=600")</f>
        <v>#REF!</v>
      </c>
      <c r="D46" s="15" t="s">
        <v>164</v>
      </c>
      <c r="E46" s="16" t="s">
        <v>165</v>
      </c>
      <c r="F46" s="17" t="s">
        <v>56</v>
      </c>
      <c r="G46" s="22" t="s">
        <v>166</v>
      </c>
      <c r="H46" s="26"/>
    </row>
    <row r="47" ht="82.5" customHeight="1">
      <c r="A47" s="12" t="s">
        <v>167</v>
      </c>
      <c r="B47" s="20" t="str">
        <f>HYPERLINK("https://www.cssbuy.com/item-1688-674744132245.html?promotionCode=f59733186e9cb358","LINK")</f>
        <v>LINK</v>
      </c>
      <c r="C47" s="14" t="str">
        <f>IMAGE("https://img4.dhresource.com/webp/m/0x0/f3/albu/jc/j/01/f7f4866a-5617-42e6-8f9d-0ec08962d168.jpg?w=600&amp;h=600")</f>
        <v>#REF!</v>
      </c>
      <c r="D47" s="15" t="s">
        <v>168</v>
      </c>
      <c r="E47" s="16" t="s">
        <v>169</v>
      </c>
      <c r="F47" s="17" t="s">
        <v>56</v>
      </c>
      <c r="G47" s="24" t="s">
        <v>170</v>
      </c>
      <c r="H47" s="26"/>
    </row>
    <row r="48" ht="82.5" customHeight="1">
      <c r="A48" s="12" t="s">
        <v>171</v>
      </c>
      <c r="B48" s="20" t="str">
        <f>HYPERLINK("https://www.cssbuy.com/item-1688-733181887126.html?promotionCode=f59733186e9cb358","LINK")</f>
        <v>LINK</v>
      </c>
      <c r="C48" s="14" t="str">
        <f>IMAGE("https://cbu01.alicdn.com/img/ibank/O1CN01BRzifJ1s542DRKfH2_!!2216083765714-0-cib.jpg?w=600&amp;h=600")</f>
        <v>#REF!</v>
      </c>
      <c r="D48" s="15" t="s">
        <v>172</v>
      </c>
      <c r="E48" s="16" t="s">
        <v>173</v>
      </c>
      <c r="F48" s="17" t="s">
        <v>56</v>
      </c>
      <c r="G48" s="22" t="s">
        <v>174</v>
      </c>
      <c r="H48" s="26"/>
    </row>
    <row r="49" ht="82.5" customHeight="1">
      <c r="A49" s="12" t="s">
        <v>175</v>
      </c>
      <c r="B49" s="20" t="str">
        <f>HYPERLINK("https://www.cssbuy.com/item-1688-635304223173.html?promotionCode=f59733186e9cb358","LINK")</f>
        <v>LINK</v>
      </c>
      <c r="C49" s="14" t="str">
        <f>IMAGE("https://cdn.discordapp.com/attachments/1266004457871773841/1298376821276016720/ppc-records2Fimage-translation2Fd2be43e6-cd04-11ee-a3d9-00163e040bd2.png?ex=67195724&amp;is=671805a4&amp;hm=8477a8d93d23be1f92097f3932bbce6b6bdc4447a4b61cfe80dfca7a1a071e0a&amp;?w=600&amp;h=60"&amp;"0")</f>
        <v>#REF!</v>
      </c>
      <c r="D49" s="15" t="s">
        <v>176</v>
      </c>
      <c r="E49" s="16"/>
      <c r="F49" s="17" t="s">
        <v>56</v>
      </c>
      <c r="G49" s="24" t="s">
        <v>177</v>
      </c>
      <c r="H49" s="26"/>
    </row>
    <row r="50" ht="82.5" customHeight="1">
      <c r="A50" s="12" t="s">
        <v>178</v>
      </c>
      <c r="B50" s="20" t="str">
        <f>HYPERLINK("https://www.cssbuy.com/item-1688-659866138711.html?promotionCode=f59733186e9cb358","LINK")</f>
        <v>LINK</v>
      </c>
      <c r="C50" s="14" t="str">
        <f>IMAGE("https://cdn.discordapp.com/attachments/1266004457871773841/1298377408554074133/ppc-records2Fimage-translation2Faa26a6ce-c5db-11ee-96cb-00163e0c8fa7.png?ex=671957b0&amp;is=67180630&amp;hm=b877db05aa32477eded67087167ec1b4dbd4c5ecd70a9b49664734dc56c474a9&amp;?w=600&amp;h=60"&amp;"0")</f>
        <v>#REF!</v>
      </c>
      <c r="D50" s="15" t="s">
        <v>179</v>
      </c>
      <c r="E50" s="16"/>
      <c r="F50" s="17" t="s">
        <v>180</v>
      </c>
      <c r="G50" s="22" t="s">
        <v>181</v>
      </c>
      <c r="H50" s="26"/>
    </row>
    <row r="51" ht="82.5" customHeight="1">
      <c r="A51" s="12" t="s">
        <v>182</v>
      </c>
      <c r="B51" s="20" t="str">
        <f>HYPERLINK("https://www.cssbuy.com/item-1688-753936994922.html?promotionCode=f59733186e9cb358","LINK")</f>
        <v>LINK</v>
      </c>
      <c r="C51" s="14" t="str">
        <f>IMAGE("https://cdn.discordapp.com/attachments/1266004457871773841/1298378762273947798/image.png?ex=671958f3&amp;is=67180773&amp;hm=4c162a6b37510d06ce2b51b3bf232545be62e7cbc83a8cf3121d43c73a8a86ac&amp;?w=600&amp;h=600")</f>
        <v>#REF!</v>
      </c>
      <c r="D51" s="15" t="s">
        <v>183</v>
      </c>
      <c r="E51" s="16"/>
      <c r="F51" s="17" t="s">
        <v>56</v>
      </c>
      <c r="G51" s="24" t="s">
        <v>184</v>
      </c>
      <c r="H51" s="26"/>
    </row>
    <row r="52" ht="82.5" customHeight="1">
      <c r="A52" s="12" t="s">
        <v>185</v>
      </c>
      <c r="B52" s="20" t="str">
        <f>HYPERLINK("https://www.cssbuy.com/item-678875802141.html?promotionCode=f59733186e9cb358","LINK")</f>
        <v>LINK</v>
      </c>
      <c r="C52" s="14" t="str">
        <f>IMAGE("https://img.alicdn.com/bao/uploaded/i1/1090806015/O1CN01cooyRT1uIv6yxTVrx_!!1090806015.jpg?w=600&amp;h=600")</f>
        <v>#REF!</v>
      </c>
      <c r="D52" s="15" t="s">
        <v>186</v>
      </c>
      <c r="E52" s="16" t="s">
        <v>187</v>
      </c>
      <c r="F52" s="17" t="s">
        <v>17</v>
      </c>
      <c r="G52" s="22" t="s">
        <v>188</v>
      </c>
      <c r="H52" s="26"/>
    </row>
    <row r="53" ht="82.5" customHeight="1">
      <c r="A53" s="12" t="s">
        <v>189</v>
      </c>
      <c r="B53" s="20" t="str">
        <f>HYPERLINK("https://www.cssbuy.com/item-668509658282.html?promotionCode=f59733186e9cb358","LINK")</f>
        <v>LINK</v>
      </c>
      <c r="C53" s="14" t="str">
        <f>IMAGE("https://img.alicdn.com/bao/uploaded/i1/1733343981/O1CN01xaCoce1fHLUPPGIzU_!!1733343981.png?w=600&amp;h=600")</f>
        <v>#REF!</v>
      </c>
      <c r="D53" s="15" t="s">
        <v>113</v>
      </c>
      <c r="E53" s="16" t="s">
        <v>165</v>
      </c>
      <c r="F53" s="17" t="s">
        <v>56</v>
      </c>
      <c r="G53" s="24" t="s">
        <v>190</v>
      </c>
      <c r="H53" s="26"/>
    </row>
    <row r="54" ht="82.5" customHeight="1">
      <c r="A54" s="12" t="s">
        <v>191</v>
      </c>
      <c r="B54" s="20" t="str">
        <f>HYPERLINK("https://www.cssbuy.com/item-609062206222.html?promotionCode=f59733186e9cb358","LINK")</f>
        <v>LINK</v>
      </c>
      <c r="C54" s="14" t="str">
        <f>IMAGE("https://img.alicdn.com/bao/uploaded/i2/46154754/O1CN014lYJ8D1kzNhQhfPGJ_!!46154754.jpg?w=600&amp;h=600")</f>
        <v>#REF!</v>
      </c>
      <c r="D54" s="15" t="s">
        <v>192</v>
      </c>
      <c r="E54" s="16"/>
      <c r="F54" s="17" t="s">
        <v>180</v>
      </c>
      <c r="G54" s="22" t="s">
        <v>193</v>
      </c>
      <c r="H54" s="26"/>
    </row>
    <row r="55" ht="82.5" customHeight="1">
      <c r="A55" s="12" t="s">
        <v>194</v>
      </c>
      <c r="B55" s="20" t="str">
        <f>HYPERLINK("https://www.cssbuy.com/item-601809719987.html?promotionCode=f59733186e9cb358","LINK")</f>
        <v>LINK</v>
      </c>
      <c r="C55" s="14" t="str">
        <f>IMAGE("https://img.alicdn.com/bao/uploaded/i3/2206470282855/O1CN01N5WbcJ1WxdaEAr69m_!!2206470282855.jpg?w=600&amp;h=600")</f>
        <v>#REF!</v>
      </c>
      <c r="D55" s="15" t="s">
        <v>195</v>
      </c>
      <c r="E55" s="16" t="s">
        <v>165</v>
      </c>
      <c r="F55" s="17" t="s">
        <v>56</v>
      </c>
      <c r="G55" s="24" t="s">
        <v>196</v>
      </c>
      <c r="H55" s="26"/>
    </row>
    <row r="56" ht="82.5" customHeight="1">
      <c r="A56" s="12" t="s">
        <v>197</v>
      </c>
      <c r="B56" s="20" t="str">
        <f>HYPERLINK("https://www.cssbuy.com/item-652816001278.html?promotionCode=f59733186e9cb358","LINK")</f>
        <v>LINK</v>
      </c>
      <c r="C56" s="14" t="str">
        <f>IMAGE("https://img.alicdn.com/bao/uploaded/i4/1733343981/O1CN01uI6Ulx1fHLTkGHD3H_!!1733343981.jpg?w=600&amp;h=600")</f>
        <v>#REF!</v>
      </c>
      <c r="D56" s="15" t="s">
        <v>198</v>
      </c>
      <c r="E56" s="16" t="s">
        <v>165</v>
      </c>
      <c r="F56" s="17" t="s">
        <v>56</v>
      </c>
      <c r="G56" s="22" t="s">
        <v>199</v>
      </c>
      <c r="H56" s="26"/>
    </row>
    <row r="57" ht="82.5" customHeight="1">
      <c r="A57" s="12" t="s">
        <v>200</v>
      </c>
      <c r="B57" s="20" t="str">
        <f>HYPERLINK("https://www.cssbuy.com/item-1688-676762521395.html?promotionCode=f59733186e9cb358","LINK")</f>
        <v>LINK</v>
      </c>
      <c r="C57" s="14" t="str">
        <f>IMAGE("https://cbu01.alicdn.com/img/ibank/O1CN01BiLbby1zIzLa0M69U_!!2212103136692-0-cib.jpg?w=600&amp;h=600")</f>
        <v>#REF!</v>
      </c>
      <c r="D57" s="15" t="s">
        <v>201</v>
      </c>
      <c r="E57" s="16"/>
      <c r="F57" s="17" t="s">
        <v>56</v>
      </c>
      <c r="G57" s="21" t="s">
        <v>202</v>
      </c>
      <c r="H57" s="23"/>
    </row>
    <row r="58" ht="82.5" customHeight="1">
      <c r="A58" s="12" t="s">
        <v>203</v>
      </c>
      <c r="B58" s="20" t="str">
        <f>HYPERLINK("https://www.cssbuy.com/item-638224622829.html?promotionCode=f59733186e9cb358","LINK")</f>
        <v>LINK</v>
      </c>
      <c r="C58" s="14" t="str">
        <f>IMAGE("https://img.alicdn.com/bao/uploaded/i1/2206968294235/O1CN01mYv2Sb1h9gEneZt5H_!!2206968294235.jpg?w=600&amp;h=600")</f>
        <v>#REF!</v>
      </c>
      <c r="D58" s="15" t="s">
        <v>186</v>
      </c>
      <c r="E58" s="16" t="s">
        <v>204</v>
      </c>
      <c r="F58" s="17" t="s">
        <v>56</v>
      </c>
      <c r="G58" s="18" t="s">
        <v>205</v>
      </c>
      <c r="H58" s="23"/>
    </row>
    <row r="59" ht="82.5" customHeight="1">
      <c r="A59" s="12" t="s">
        <v>206</v>
      </c>
      <c r="B59" s="20" t="str">
        <f>HYPERLINK("https://www.cssbuy.com/item-705584611796.html?promotionCode=f59733186e9cb358","LINK")</f>
        <v>LINK</v>
      </c>
      <c r="C59" s="14" t="str">
        <f>IMAGE("https://img.alicdn.com/bao/uploaded/i4/1812392165/O1CN017HhQHn1RrcLbXDq5C_!!1812392165.jpg?w=600&amp;h=600")</f>
        <v>#REF!</v>
      </c>
      <c r="D59" s="15" t="s">
        <v>207</v>
      </c>
      <c r="E59" s="16" t="s">
        <v>51</v>
      </c>
      <c r="F59" s="17" t="s">
        <v>127</v>
      </c>
      <c r="G59" s="21" t="s">
        <v>208</v>
      </c>
      <c r="H59" s="23"/>
    </row>
    <row r="60" ht="82.5" customHeight="1">
      <c r="A60" s="12" t="s">
        <v>209</v>
      </c>
      <c r="B60" s="20" t="str">
        <f>HYPERLINK("https://www.cssbuy.com/item-1688-752096104293.html?promotionCode=f59733186e9cb358","LINK")</f>
        <v>LINK</v>
      </c>
      <c r="C60" s="14" t="str">
        <f>IMAGE("https://cbu01.alicdn.com/img/ibank/O1CN01eNM72D1dHghaS34yA_!!2216565433711-0-cib.jpg?w=600&amp;h=600")</f>
        <v>#REF!</v>
      </c>
      <c r="D60" s="15" t="s">
        <v>210</v>
      </c>
      <c r="E60" s="16"/>
      <c r="F60" s="17" t="s">
        <v>211</v>
      </c>
      <c r="G60" s="18" t="s">
        <v>212</v>
      </c>
      <c r="H60" s="23"/>
    </row>
    <row r="61" ht="82.5" customHeight="1">
      <c r="A61" s="12" t="s">
        <v>213</v>
      </c>
      <c r="B61" s="20" t="str">
        <f>HYPERLINK("https://www.cssbuy.com/item-1688-660126690615.html?promotionCode=f59733186e9cb358","LINK")</f>
        <v>LINK</v>
      </c>
      <c r="C61" s="14" t="str">
        <f>IMAGE("https://cbu01.alicdn.com/img/ibank/O1CN01X0P3LW1wQp7QWytmi_!!2212864016303-0-cib.jpg?w=600&amp;h=600")</f>
        <v>#REF!</v>
      </c>
      <c r="D61" s="15" t="s">
        <v>214</v>
      </c>
      <c r="E61" s="16" t="s">
        <v>114</v>
      </c>
      <c r="F61" s="17" t="s">
        <v>56</v>
      </c>
      <c r="G61" s="21" t="s">
        <v>215</v>
      </c>
      <c r="H61" s="23"/>
    </row>
    <row r="62" ht="82.5" customHeight="1">
      <c r="A62" s="12" t="s">
        <v>216</v>
      </c>
      <c r="B62" s="20" t="str">
        <f>HYPERLINK("https://www.cssbuy.com/item-610492001586.html?promotionCode=f59733186e9cb358","LINK")</f>
        <v>LINK</v>
      </c>
      <c r="C62" s="14" t="str">
        <f>IMAGE("https://img.alicdn.com/bao/uploaded/i4/1856373304/O1CN01aiUknv1aHHKywDREu_!!1856373304.jpg?w=600&amp;h=600")</f>
        <v>#REF!</v>
      </c>
      <c r="D62" s="15" t="s">
        <v>217</v>
      </c>
      <c r="E62" s="16" t="s">
        <v>218</v>
      </c>
      <c r="F62" s="17" t="s">
        <v>180</v>
      </c>
      <c r="G62" s="18" t="s">
        <v>219</v>
      </c>
      <c r="H62" s="23"/>
    </row>
    <row r="63" ht="82.5" customHeight="1">
      <c r="A63" s="12" t="s">
        <v>220</v>
      </c>
      <c r="B63" s="20" t="str">
        <f>HYPERLINK("https://www.cssbuy.com/item-619011169005.html?promotionCode=f59733186e9cb358","LINK")</f>
        <v>LINK</v>
      </c>
      <c r="C63" s="14" t="str">
        <f>IMAGE("https://img.alicdn.com/bao/uploaded/i2/2207720387611/O1CN01LOpjc8265t3mEQkS8_!!2207720387611.jpg?w=600&amp;h=600")</f>
        <v>#REF!</v>
      </c>
      <c r="D63" s="15" t="s">
        <v>221</v>
      </c>
      <c r="E63" s="16" t="s">
        <v>222</v>
      </c>
      <c r="F63" s="17" t="s">
        <v>56</v>
      </c>
      <c r="G63" s="21" t="s">
        <v>223</v>
      </c>
      <c r="H63" s="23"/>
    </row>
    <row r="64" ht="82.5" customHeight="1">
      <c r="A64" s="12" t="s">
        <v>224</v>
      </c>
      <c r="B64" s="20" t="str">
        <f>HYPERLINK("https://www.cssbuy.com/item-1688-743738566688.html?promotionCode=f59733186e9cb358","LINK")</f>
        <v>LINK</v>
      </c>
      <c r="C64" s="14" t="str">
        <f>IMAGE("https://cdn.discordapp.com/attachments/1266004457871773841/1298384667569033257/image.png?ex=67195e73&amp;is=67180cf3&amp;hm=d53f583744fed56506f53c082b55d913f488a0b52434ea00741ed2bf3da72ec6&amp;?w=600&amp;h=600")</f>
        <v>#REF!</v>
      </c>
      <c r="D64" s="15" t="s">
        <v>179</v>
      </c>
      <c r="E64" s="16" t="s">
        <v>225</v>
      </c>
      <c r="F64" s="17" t="s">
        <v>56</v>
      </c>
      <c r="G64" s="18" t="s">
        <v>226</v>
      </c>
      <c r="H64" s="23"/>
    </row>
    <row r="65" ht="82.5" customHeight="1">
      <c r="A65" s="12" t="s">
        <v>227</v>
      </c>
      <c r="B65" s="20" t="str">
        <f>HYPERLINK("https://www.cssbuy.com/item-1688-727274542661.html?promotionCode=f59733186e9cb358","LINK")</f>
        <v>LINK</v>
      </c>
      <c r="C65" s="14" t="str">
        <f>IMAGE("https://cbu01.alicdn.com/img/ibank/O1CN01cHMtRn2ITxVuKG0oW_!!3446329288-0-cib.jpg?w=600&amp;h=600")</f>
        <v>#REF!</v>
      </c>
      <c r="D65" s="15" t="s">
        <v>228</v>
      </c>
      <c r="E65" s="16" t="s">
        <v>229</v>
      </c>
      <c r="F65" s="17" t="s">
        <v>17</v>
      </c>
      <c r="G65" s="21" t="s">
        <v>230</v>
      </c>
      <c r="H65" s="23"/>
    </row>
    <row r="66" ht="82.5" customHeight="1">
      <c r="A66" s="12" t="s">
        <v>231</v>
      </c>
      <c r="B66" s="20" t="str">
        <f>HYPERLINK("https://www.cssbuy.com/item-1688-679635716791.html?promotionCode=f59733186e9cb358","LINK")</f>
        <v>LINK</v>
      </c>
      <c r="C66" s="14" t="str">
        <f>IMAGE("https://global-img-cdn.1688.com/img/ibank/O1CN01HbR1oZ1pfINNMP4fF_!!2214433495387-0-cib.jpg?w=600&amp;h=600")</f>
        <v>#REF!</v>
      </c>
      <c r="D66" s="15" t="s">
        <v>232</v>
      </c>
      <c r="E66" s="16" t="s">
        <v>165</v>
      </c>
      <c r="F66" s="17" t="s">
        <v>180</v>
      </c>
      <c r="G66" s="18" t="s">
        <v>233</v>
      </c>
      <c r="H66" s="23"/>
    </row>
    <row r="67" ht="82.5" customHeight="1">
      <c r="A67" s="12" t="s">
        <v>234</v>
      </c>
      <c r="B67" s="20" t="str">
        <f>HYPERLINK("https://www.cssbuy.com/item-653025879644.html?promotionCode=f59733186e9cb358","LINK")</f>
        <v>LINK</v>
      </c>
      <c r="C67" s="14" t="str">
        <f>IMAGE("https://img.alicdn.com/bao/uploaded/i1/2265214782/O1CN01QJqDHC1lCCgXE9M4j_!!2265214782.jpg?w=600&amp;h=600")</f>
        <v>#REF!</v>
      </c>
      <c r="D67" s="15" t="s">
        <v>235</v>
      </c>
      <c r="E67" s="16" t="s">
        <v>222</v>
      </c>
      <c r="F67" s="17" t="s">
        <v>56</v>
      </c>
      <c r="G67" s="21" t="s">
        <v>236</v>
      </c>
      <c r="H67" s="23"/>
    </row>
    <row r="68" ht="82.5" customHeight="1">
      <c r="A68" s="12" t="s">
        <v>237</v>
      </c>
      <c r="B68" s="20" t="str">
        <f>HYPERLINK("https://www.cssbuy.com/item-616031650380.html?promotionCode=f59733186e9cb358","LINK")</f>
        <v>LINK</v>
      </c>
      <c r="C68" s="14" t="str">
        <f>IMAGE("https://img.alicdn.com/bao/uploaded/i1/2075710764/O1CN01WFaGSV1HVxGoMlNzT_!!2075710764.jpg?w=600&amp;h=600")</f>
        <v>#REF!</v>
      </c>
      <c r="D68" s="15" t="s">
        <v>238</v>
      </c>
      <c r="E68" s="16" t="s">
        <v>187</v>
      </c>
      <c r="F68" s="17" t="s">
        <v>17</v>
      </c>
      <c r="G68" s="18" t="s">
        <v>239</v>
      </c>
      <c r="H68" s="23"/>
    </row>
    <row r="69" ht="82.5" customHeight="1">
      <c r="A69" s="12" t="s">
        <v>240</v>
      </c>
      <c r="B69" s="20" t="str">
        <f>HYPERLINK("https://www.cssbuy.com/item-1688-641563169212.html?promotionCode=f59733186e9cb358","LINK")</f>
        <v>LINK</v>
      </c>
      <c r="C69" s="14" t="str">
        <f>IMAGE("https://cbu01.alicdn.com/img/ibank/O1CN01M8RUkh2IgmPzDmae7_!!2211076829316-0-cib.jpg?w=600&amp;h=600")</f>
        <v>#REF!</v>
      </c>
      <c r="D69" s="15" t="s">
        <v>241</v>
      </c>
      <c r="E69" s="16" t="s">
        <v>155</v>
      </c>
      <c r="F69" s="17" t="s">
        <v>17</v>
      </c>
      <c r="G69" s="21" t="s">
        <v>242</v>
      </c>
      <c r="H69" s="23"/>
    </row>
    <row r="70" ht="82.5" customHeight="1">
      <c r="A70" s="12" t="s">
        <v>240</v>
      </c>
      <c r="B70" s="20" t="str">
        <f>HYPERLINK("https://www.cssbuy.com/item-1688-643576755796.html?promotionCode=f59733186e9cb358","LINK")</f>
        <v>LINK</v>
      </c>
      <c r="C70" s="14" t="str">
        <f>IMAGE("https://cbu01.alicdn.com/img/ibank/O1CN01RehPkg2IgmQOQR0kx_!!2211076829316-0-cib.jpg?w=600&amp;h=600")</f>
        <v>#REF!</v>
      </c>
      <c r="D70" s="15" t="s">
        <v>243</v>
      </c>
      <c r="E70" s="16" t="s">
        <v>155</v>
      </c>
      <c r="F70" s="17" t="s">
        <v>17</v>
      </c>
      <c r="G70" s="18" t="s">
        <v>244</v>
      </c>
      <c r="H70" s="23"/>
    </row>
    <row r="71" ht="82.5" customHeight="1">
      <c r="A71" s="12" t="s">
        <v>245</v>
      </c>
      <c r="B71" s="20" t="str">
        <f>HYPERLINK("https://www.cssbuy.com/item-1688-733909756007.html?promotionCode=f59733186e9cb358","LINK")</f>
        <v>LINK</v>
      </c>
      <c r="C71" s="14" t="str">
        <f>IMAGE("https://global-img-cdn.1688.com/img/ibank/O1CN016W5CMz1Q69glDZlkN_!!2215705901926-0-cib.jpg?w=600&amp;h=600")</f>
        <v>#REF!</v>
      </c>
      <c r="D71" s="15" t="s">
        <v>246</v>
      </c>
      <c r="E71" s="16"/>
      <c r="F71" s="17" t="s">
        <v>17</v>
      </c>
      <c r="G71" s="21" t="s">
        <v>247</v>
      </c>
      <c r="H71" s="23"/>
    </row>
    <row r="72" ht="82.5" customHeight="1">
      <c r="A72" s="12" t="s">
        <v>248</v>
      </c>
      <c r="B72" s="20" t="str">
        <f>HYPERLINK("https://www.cssbuy.com/item-1688-719944809049.html?promotionCode=f59733186e9cb358","LINK")</f>
        <v>LINK</v>
      </c>
      <c r="C72" s="14" t="str">
        <f>IMAGE("https://imgcentauro-a.akamaihd.net/1300x1300/98783812.jpg?w=600&amp;h=600")</f>
        <v>#REF!</v>
      </c>
      <c r="D72" s="15" t="s">
        <v>249</v>
      </c>
      <c r="E72" s="16" t="s">
        <v>250</v>
      </c>
      <c r="F72" s="17" t="s">
        <v>56</v>
      </c>
      <c r="G72" s="18" t="s">
        <v>251</v>
      </c>
      <c r="H72" s="23"/>
    </row>
    <row r="73" ht="82.5" customHeight="1">
      <c r="A73" s="12" t="s">
        <v>252</v>
      </c>
      <c r="B73" s="20" t="str">
        <f>HYPERLINK("https://www.cssbuy.com/item-588415511246.html?promotionCode=f59733186e9cb358","LINK")</f>
        <v>LINK</v>
      </c>
      <c r="C73" s="14" t="str">
        <f>IMAGE("https://img.alicdn.com/bao/uploaded/i2/1124478701/O1CN01ZCCPhb2E96w7Tm4S2_!!1124478701.jpg?w=600&amp;h=600")</f>
        <v>#REF!</v>
      </c>
      <c r="D73" s="15" t="s">
        <v>253</v>
      </c>
      <c r="E73" s="16" t="s">
        <v>254</v>
      </c>
      <c r="F73" s="17" t="s">
        <v>17</v>
      </c>
      <c r="G73" s="21" t="s">
        <v>255</v>
      </c>
      <c r="H73" s="23"/>
    </row>
    <row r="74" ht="82.5" customHeight="1">
      <c r="A74" s="12" t="s">
        <v>256</v>
      </c>
      <c r="B74" s="20" t="str">
        <f>HYPERLINK("https://www.cssbuy.com/item-1688-713012984305.html?promotionCode=f59733186e9cb358","LINK")</f>
        <v>LINK</v>
      </c>
      <c r="C74" s="14" t="str">
        <f>IMAGE("https://cbu01.alicdn.com/img/ibank/O1CN011aVODj1DCwWCFZFU3_!!2211690730181-0-cib.jpg?w=600&amp;h=600")</f>
        <v>#REF!</v>
      </c>
      <c r="D74" s="15" t="s">
        <v>257</v>
      </c>
      <c r="E74" s="16" t="s">
        <v>258</v>
      </c>
      <c r="F74" s="17" t="s">
        <v>56</v>
      </c>
      <c r="G74" s="18" t="s">
        <v>259</v>
      </c>
      <c r="H74" s="23"/>
    </row>
    <row r="75" ht="82.5" customHeight="1">
      <c r="A75" s="12" t="s">
        <v>260</v>
      </c>
      <c r="B75" s="20" t="str">
        <f>HYPERLINK("https://www.cssbuy.com/item-1688-691144836791.html?promotionCode=f59733186e9cb358","LINK")</f>
        <v>LINK</v>
      </c>
      <c r="C75" s="14" t="str">
        <f>IMAGE("https://m.media-amazon.com/images/I/61GDJtxN3NL._AC_SX679_.jpg?w=600&amp;h=600")</f>
        <v>#REF!</v>
      </c>
      <c r="D75" s="15" t="s">
        <v>261</v>
      </c>
      <c r="E75" s="16" t="s">
        <v>262</v>
      </c>
      <c r="F75" s="17" t="s">
        <v>56</v>
      </c>
      <c r="G75" s="21" t="s">
        <v>263</v>
      </c>
      <c r="H75" s="23"/>
    </row>
    <row r="76" ht="82.5" customHeight="1">
      <c r="A76" s="12"/>
      <c r="B76" s="20"/>
      <c r="C76" s="14"/>
      <c r="D76" s="15"/>
      <c r="E76" s="16"/>
      <c r="F76" s="17"/>
      <c r="G76" s="18"/>
      <c r="H76" s="23"/>
    </row>
    <row r="77" ht="82.5" customHeight="1">
      <c r="A77" s="12"/>
      <c r="B77" s="20"/>
      <c r="C77" s="14"/>
      <c r="D77" s="15"/>
      <c r="E77" s="16"/>
      <c r="F77" s="17"/>
      <c r="G77" s="21"/>
      <c r="H77" s="23"/>
    </row>
    <row r="78" ht="82.5" customHeight="1">
      <c r="A78" s="12"/>
      <c r="B78" s="20"/>
      <c r="C78" s="14"/>
      <c r="D78" s="15"/>
      <c r="E78" s="16"/>
      <c r="F78" s="17"/>
      <c r="G78" s="18"/>
      <c r="H78" s="23"/>
    </row>
    <row r="79" ht="82.5" customHeight="1">
      <c r="A79" s="12"/>
      <c r="B79" s="20"/>
      <c r="C79" s="14"/>
      <c r="D79" s="15"/>
      <c r="E79" s="16"/>
      <c r="F79" s="17"/>
      <c r="G79" s="21"/>
      <c r="H79" s="23"/>
    </row>
    <row r="80" ht="82.5" customHeight="1">
      <c r="A80" s="12"/>
      <c r="B80" s="20"/>
      <c r="C80" s="14"/>
      <c r="D80" s="15"/>
      <c r="E80" s="16"/>
      <c r="F80" s="17"/>
      <c r="G80" s="18"/>
      <c r="H80" s="23"/>
    </row>
    <row r="81" ht="82.5" customHeight="1">
      <c r="A81" s="12"/>
      <c r="B81" s="20"/>
      <c r="C81" s="14"/>
      <c r="D81" s="15"/>
      <c r="E81" s="16"/>
      <c r="F81" s="17"/>
      <c r="G81" s="21"/>
      <c r="H81" s="23"/>
    </row>
    <row r="82" ht="82.5" customHeight="1">
      <c r="A82" s="12"/>
      <c r="B82" s="20"/>
      <c r="C82" s="14"/>
      <c r="D82" s="15"/>
      <c r="E82" s="16"/>
      <c r="F82" s="17"/>
      <c r="G82" s="18"/>
      <c r="H82" s="23"/>
    </row>
    <row r="83" ht="82.5" customHeight="1">
      <c r="A83" s="12"/>
      <c r="B83" s="20"/>
      <c r="C83" s="14"/>
      <c r="D83" s="15"/>
      <c r="E83" s="16"/>
      <c r="F83" s="17"/>
      <c r="G83" s="21"/>
      <c r="H83" s="23"/>
    </row>
    <row r="84" ht="82.5" customHeight="1">
      <c r="A84" s="12"/>
      <c r="B84" s="20"/>
      <c r="C84" s="14"/>
      <c r="D84" s="15"/>
      <c r="E84" s="16"/>
      <c r="F84" s="17"/>
      <c r="G84" s="18"/>
      <c r="H84" s="23"/>
    </row>
    <row r="85" ht="82.5" customHeight="1">
      <c r="A85" s="12"/>
      <c r="B85" s="20"/>
      <c r="C85" s="14"/>
      <c r="D85" s="15"/>
      <c r="E85" s="16"/>
      <c r="F85" s="17"/>
      <c r="G85" s="21"/>
      <c r="H85" s="23"/>
    </row>
    <row r="86" ht="82.5" customHeight="1">
      <c r="A86" s="12"/>
      <c r="B86" s="20"/>
      <c r="C86" s="14"/>
      <c r="D86" s="15"/>
      <c r="E86" s="16"/>
      <c r="F86" s="17"/>
      <c r="G86" s="18"/>
      <c r="H86" s="23"/>
    </row>
    <row r="87" ht="82.5" customHeight="1">
      <c r="A87" s="12"/>
      <c r="B87" s="20"/>
      <c r="C87" s="14"/>
      <c r="D87" s="15"/>
      <c r="E87" s="16"/>
      <c r="F87" s="17"/>
      <c r="G87" s="21"/>
      <c r="H87" s="23"/>
    </row>
    <row r="88" ht="82.5" customHeight="1">
      <c r="A88" s="12"/>
      <c r="B88" s="20"/>
      <c r="C88" s="14"/>
      <c r="D88" s="15"/>
      <c r="E88" s="16"/>
      <c r="F88" s="17"/>
      <c r="G88" s="18"/>
      <c r="H88" s="23"/>
    </row>
    <row r="89" ht="82.5" customHeight="1">
      <c r="A89" s="12"/>
      <c r="B89" s="20"/>
      <c r="C89" s="14"/>
      <c r="D89" s="15"/>
      <c r="E89" s="16"/>
      <c r="F89" s="17"/>
      <c r="G89" s="21"/>
      <c r="H89" s="23"/>
    </row>
    <row r="90" ht="82.5" customHeight="1">
      <c r="A90" s="12"/>
      <c r="B90" s="20"/>
      <c r="C90" s="14"/>
      <c r="D90" s="15"/>
      <c r="E90" s="16"/>
      <c r="F90" s="17"/>
      <c r="G90" s="18"/>
      <c r="H90" s="23"/>
    </row>
    <row r="91" ht="82.5" customHeight="1">
      <c r="A91" s="12"/>
      <c r="B91" s="20"/>
      <c r="C91" s="14"/>
      <c r="D91" s="15"/>
      <c r="E91" s="16"/>
      <c r="F91" s="17"/>
      <c r="G91" s="21"/>
      <c r="H91" s="23"/>
    </row>
    <row r="92" ht="82.5" customHeight="1">
      <c r="A92" s="12"/>
      <c r="B92" s="20"/>
      <c r="C92" s="14"/>
      <c r="D92" s="15"/>
      <c r="E92" s="16"/>
      <c r="F92" s="17"/>
      <c r="G92" s="18"/>
      <c r="H92" s="23"/>
    </row>
    <row r="93" ht="82.5" customHeight="1">
      <c r="A93" s="12"/>
      <c r="B93" s="20"/>
      <c r="C93" s="14"/>
      <c r="D93" s="15"/>
      <c r="E93" s="16"/>
      <c r="F93" s="17"/>
      <c r="G93" s="21"/>
      <c r="H93" s="23"/>
    </row>
    <row r="94" ht="82.5" customHeight="1">
      <c r="A94" s="12"/>
      <c r="B94" s="20"/>
      <c r="C94" s="14"/>
      <c r="D94" s="15"/>
      <c r="E94" s="16"/>
      <c r="F94" s="17"/>
      <c r="G94" s="18"/>
      <c r="H94" s="23"/>
    </row>
    <row r="95" ht="82.5" customHeight="1">
      <c r="A95" s="12"/>
      <c r="B95" s="20"/>
      <c r="C95" s="14"/>
      <c r="D95" s="15"/>
      <c r="E95" s="16"/>
      <c r="F95" s="17"/>
      <c r="G95" s="21"/>
      <c r="H95" s="23"/>
    </row>
    <row r="96" ht="82.5" customHeight="1">
      <c r="A96" s="12"/>
      <c r="B96" s="20"/>
      <c r="C96" s="14"/>
      <c r="D96" s="15"/>
      <c r="E96" s="16"/>
      <c r="F96" s="17"/>
      <c r="G96" s="18"/>
      <c r="H96" s="23"/>
    </row>
    <row r="97" ht="82.5" customHeight="1">
      <c r="A97" s="12"/>
      <c r="B97" s="20"/>
      <c r="C97" s="14"/>
      <c r="D97" s="15"/>
      <c r="E97" s="16"/>
      <c r="F97" s="17"/>
      <c r="G97" s="21"/>
      <c r="H97" s="23"/>
    </row>
    <row r="98" ht="82.5" customHeight="1">
      <c r="A98" s="12"/>
      <c r="B98" s="20"/>
      <c r="C98" s="14"/>
      <c r="D98" s="15"/>
      <c r="E98" s="16"/>
      <c r="F98" s="17"/>
      <c r="G98" s="18"/>
      <c r="H98" s="23"/>
    </row>
    <row r="99" ht="82.5" customHeight="1">
      <c r="A99" s="12"/>
      <c r="B99" s="20"/>
      <c r="C99" s="14"/>
      <c r="D99" s="15"/>
      <c r="E99" s="16"/>
      <c r="F99" s="17"/>
      <c r="G99" s="21"/>
      <c r="H99" s="23"/>
    </row>
    <row r="100" ht="82.5" customHeight="1">
      <c r="A100" s="12"/>
      <c r="B100" s="20"/>
      <c r="C100" s="14"/>
      <c r="D100" s="15"/>
      <c r="E100" s="16"/>
      <c r="F100" s="17"/>
      <c r="G100" s="18"/>
      <c r="H100" s="23"/>
    </row>
    <row r="101" ht="82.5" customHeight="1">
      <c r="A101" s="12"/>
      <c r="B101" s="20"/>
      <c r="C101" s="14"/>
      <c r="D101" s="15"/>
      <c r="E101" s="16"/>
      <c r="F101" s="17"/>
      <c r="G101" s="21"/>
      <c r="H101" s="23"/>
    </row>
    <row r="102" ht="82.5" customHeight="1">
      <c r="A102" s="12"/>
      <c r="B102" s="20"/>
      <c r="C102" s="14"/>
      <c r="D102" s="15"/>
      <c r="E102" s="16"/>
      <c r="F102" s="17"/>
      <c r="G102" s="18"/>
      <c r="H102" s="23"/>
    </row>
    <row r="103" ht="82.5" customHeight="1">
      <c r="A103" s="12"/>
      <c r="B103" s="20"/>
      <c r="C103" s="14"/>
      <c r="D103" s="15"/>
      <c r="E103" s="16"/>
      <c r="F103" s="17"/>
      <c r="G103" s="21"/>
      <c r="H103" s="23"/>
    </row>
    <row r="104" ht="82.5" customHeight="1">
      <c r="A104" s="12"/>
      <c r="B104" s="20"/>
      <c r="C104" s="14"/>
      <c r="D104" s="15"/>
      <c r="E104" s="16"/>
      <c r="F104" s="17"/>
      <c r="G104" s="18"/>
      <c r="H104" s="23"/>
    </row>
    <row r="105" ht="82.5" customHeight="1">
      <c r="A105" s="12"/>
      <c r="B105" s="20"/>
      <c r="C105" s="14"/>
      <c r="D105" s="15"/>
      <c r="E105" s="16"/>
      <c r="F105" s="17"/>
      <c r="G105" s="21"/>
      <c r="H105" s="23"/>
    </row>
    <row r="106" ht="82.5" customHeight="1">
      <c r="A106" s="12"/>
      <c r="B106" s="20"/>
      <c r="C106" s="14"/>
      <c r="D106" s="15"/>
      <c r="E106" s="16"/>
      <c r="F106" s="17"/>
      <c r="G106" s="18"/>
      <c r="H106" s="23"/>
    </row>
    <row r="107" ht="82.5" customHeight="1">
      <c r="A107" s="12"/>
      <c r="B107" s="20"/>
      <c r="C107" s="14"/>
      <c r="D107" s="15"/>
      <c r="E107" s="16"/>
      <c r="F107" s="17"/>
      <c r="G107" s="21"/>
      <c r="H107" s="23"/>
    </row>
    <row r="108" ht="82.5" customHeight="1">
      <c r="A108" s="12"/>
      <c r="B108" s="20"/>
      <c r="C108" s="14"/>
      <c r="D108" s="15"/>
      <c r="E108" s="16"/>
      <c r="F108" s="17"/>
      <c r="G108" s="18"/>
      <c r="H108" s="23"/>
    </row>
    <row r="109" ht="82.5" customHeight="1">
      <c r="A109" s="12"/>
      <c r="B109" s="20"/>
      <c r="C109" s="14"/>
      <c r="D109" s="15"/>
      <c r="E109" s="16"/>
      <c r="F109" s="17"/>
      <c r="G109" s="21"/>
      <c r="H109" s="23"/>
    </row>
    <row r="110" ht="82.5" customHeight="1">
      <c r="A110" s="12"/>
      <c r="B110" s="20"/>
      <c r="C110" s="14"/>
      <c r="D110" s="15"/>
      <c r="E110" s="16"/>
      <c r="F110" s="17"/>
      <c r="G110" s="18"/>
      <c r="H110" s="23"/>
    </row>
    <row r="111" ht="82.5" customHeight="1">
      <c r="A111" s="12"/>
      <c r="B111" s="20"/>
      <c r="C111" s="14"/>
      <c r="D111" s="15"/>
      <c r="E111" s="16"/>
      <c r="F111" s="17"/>
      <c r="G111" s="21"/>
      <c r="H111" s="23"/>
    </row>
    <row r="112" ht="82.5" customHeight="1">
      <c r="A112" s="12"/>
      <c r="B112" s="20"/>
      <c r="C112" s="14"/>
      <c r="D112" s="15"/>
      <c r="E112" s="16"/>
      <c r="F112" s="17"/>
      <c r="G112" s="18"/>
      <c r="H112" s="23"/>
    </row>
    <row r="113" ht="82.5" customHeight="1">
      <c r="A113" s="12"/>
      <c r="B113" s="20"/>
      <c r="C113" s="14"/>
      <c r="D113" s="15"/>
      <c r="E113" s="16"/>
      <c r="F113" s="17"/>
      <c r="G113" s="21"/>
      <c r="H113" s="23"/>
    </row>
    <row r="114" ht="82.5" customHeight="1">
      <c r="A114" s="12"/>
      <c r="B114" s="20"/>
      <c r="C114" s="14"/>
      <c r="D114" s="15"/>
      <c r="E114" s="16"/>
      <c r="F114" s="17"/>
      <c r="G114" s="18"/>
      <c r="H114" s="23"/>
    </row>
    <row r="115" ht="82.5" customHeight="1">
      <c r="A115" s="12"/>
      <c r="B115" s="20"/>
      <c r="C115" s="14"/>
      <c r="D115" s="15"/>
      <c r="E115" s="16"/>
      <c r="F115" s="17"/>
      <c r="G115" s="21"/>
      <c r="H115" s="23"/>
    </row>
    <row r="116" ht="82.5" customHeight="1">
      <c r="A116" s="12"/>
      <c r="B116" s="20"/>
      <c r="C116" s="14"/>
      <c r="D116" s="15"/>
      <c r="E116" s="16"/>
      <c r="F116" s="17"/>
      <c r="G116" s="18"/>
      <c r="H116" s="23"/>
    </row>
    <row r="117" ht="82.5" customHeight="1">
      <c r="A117" s="12"/>
      <c r="B117" s="20"/>
      <c r="C117" s="14"/>
      <c r="D117" s="15"/>
      <c r="E117" s="16"/>
      <c r="F117" s="17"/>
      <c r="G117" s="21"/>
      <c r="H117" s="23"/>
    </row>
    <row r="118" ht="82.5" customHeight="1">
      <c r="A118" s="12"/>
      <c r="B118" s="20"/>
      <c r="C118" s="14"/>
      <c r="D118" s="15"/>
      <c r="E118" s="16"/>
      <c r="F118" s="17"/>
      <c r="G118" s="18"/>
      <c r="H118" s="23"/>
    </row>
    <row r="119" ht="82.5" customHeight="1">
      <c r="A119" s="12"/>
      <c r="B119" s="20"/>
      <c r="C119" s="14"/>
      <c r="D119" s="15"/>
      <c r="E119" s="16"/>
      <c r="F119" s="17"/>
      <c r="G119" s="21"/>
      <c r="H119" s="23"/>
    </row>
    <row r="120" ht="82.5" customHeight="1">
      <c r="A120" s="12"/>
      <c r="B120" s="20"/>
      <c r="C120" s="14"/>
      <c r="D120" s="15"/>
      <c r="E120" s="16"/>
      <c r="F120" s="17"/>
      <c r="G120" s="18"/>
      <c r="H120" s="23"/>
    </row>
    <row r="121" ht="82.5" customHeight="1">
      <c r="A121" s="12"/>
      <c r="B121" s="20"/>
      <c r="C121" s="14"/>
      <c r="D121" s="15"/>
      <c r="E121" s="16"/>
      <c r="F121" s="17"/>
      <c r="G121" s="21"/>
      <c r="H121" s="23"/>
    </row>
    <row r="122" ht="82.5" customHeight="1">
      <c r="A122" s="12"/>
      <c r="B122" s="20"/>
      <c r="C122" s="14"/>
      <c r="D122" s="15"/>
      <c r="E122" s="16"/>
      <c r="F122" s="17"/>
      <c r="G122" s="18"/>
      <c r="H122" s="23"/>
    </row>
    <row r="123" ht="82.5" customHeight="1">
      <c r="A123" s="12"/>
      <c r="B123" s="20"/>
      <c r="C123" s="14"/>
      <c r="D123" s="15"/>
      <c r="E123" s="16"/>
      <c r="F123" s="17"/>
      <c r="G123" s="21"/>
      <c r="H123" s="23"/>
    </row>
    <row r="124" ht="82.5" customHeight="1">
      <c r="A124" s="12"/>
      <c r="B124" s="20"/>
      <c r="C124" s="14"/>
      <c r="D124" s="15"/>
      <c r="E124" s="16"/>
      <c r="F124" s="17"/>
      <c r="G124" s="18"/>
      <c r="H124" s="23"/>
    </row>
    <row r="125" ht="82.5" customHeight="1">
      <c r="A125" s="12"/>
      <c r="B125" s="20"/>
      <c r="C125" s="14"/>
      <c r="D125" s="15"/>
      <c r="E125" s="16"/>
      <c r="F125" s="17"/>
      <c r="G125" s="21"/>
      <c r="H125" s="23"/>
    </row>
    <row r="126" ht="82.5" customHeight="1">
      <c r="A126" s="12"/>
      <c r="B126" s="20"/>
      <c r="C126" s="14"/>
      <c r="D126" s="15"/>
      <c r="E126" s="16"/>
      <c r="F126" s="17"/>
      <c r="G126" s="18"/>
      <c r="H126" s="23"/>
    </row>
    <row r="127" ht="82.5" customHeight="1">
      <c r="A127" s="12"/>
      <c r="B127" s="20"/>
      <c r="C127" s="14"/>
      <c r="D127" s="15"/>
      <c r="E127" s="16"/>
      <c r="F127" s="17"/>
      <c r="G127" s="21"/>
      <c r="H127" s="23"/>
    </row>
    <row r="128" ht="82.5" customHeight="1">
      <c r="A128" s="12"/>
      <c r="B128" s="20"/>
      <c r="C128" s="14"/>
      <c r="D128" s="15"/>
      <c r="E128" s="16"/>
      <c r="F128" s="17"/>
      <c r="G128" s="18"/>
      <c r="H128" s="23"/>
    </row>
    <row r="129" ht="82.5" customHeight="1">
      <c r="A129" s="12"/>
      <c r="B129" s="20"/>
      <c r="C129" s="14"/>
      <c r="D129" s="15"/>
      <c r="E129" s="16"/>
      <c r="F129" s="17"/>
      <c r="G129" s="21"/>
      <c r="H129" s="23"/>
    </row>
    <row r="130" ht="82.5" customHeight="1">
      <c r="A130" s="12"/>
      <c r="B130" s="20"/>
      <c r="C130" s="14"/>
      <c r="D130" s="15"/>
      <c r="E130" s="16"/>
      <c r="F130" s="17"/>
      <c r="G130" s="18"/>
      <c r="H130" s="23"/>
    </row>
    <row r="131" ht="82.5" customHeight="1">
      <c r="A131" s="12"/>
      <c r="B131" s="20"/>
      <c r="C131" s="14"/>
      <c r="D131" s="15"/>
      <c r="E131" s="16"/>
      <c r="F131" s="17"/>
      <c r="G131" s="21"/>
      <c r="H131" s="23"/>
    </row>
    <row r="132" ht="82.5" customHeight="1">
      <c r="A132" s="12"/>
      <c r="B132" s="20"/>
      <c r="C132" s="14"/>
      <c r="D132" s="15"/>
      <c r="E132" s="16"/>
      <c r="F132" s="17"/>
      <c r="G132" s="18"/>
      <c r="H132" s="23"/>
    </row>
    <row r="133" ht="82.5" customHeight="1">
      <c r="A133" s="12"/>
      <c r="B133" s="20"/>
      <c r="C133" s="14"/>
      <c r="D133" s="15"/>
      <c r="E133" s="16"/>
      <c r="F133" s="17"/>
      <c r="G133" s="21"/>
      <c r="H133" s="23"/>
    </row>
    <row r="134" ht="82.5" customHeight="1">
      <c r="A134" s="12"/>
      <c r="B134" s="20"/>
      <c r="C134" s="14"/>
      <c r="D134" s="15"/>
      <c r="E134" s="16"/>
      <c r="F134" s="17"/>
      <c r="G134" s="18"/>
      <c r="H134" s="23"/>
    </row>
    <row r="135" ht="82.5" customHeight="1">
      <c r="A135" s="12"/>
      <c r="B135" s="20"/>
      <c r="C135" s="14"/>
      <c r="D135" s="15"/>
      <c r="E135" s="16"/>
      <c r="F135" s="17"/>
      <c r="G135" s="21"/>
      <c r="H135" s="23"/>
    </row>
    <row r="136" ht="82.5" customHeight="1">
      <c r="A136" s="12"/>
      <c r="B136" s="20"/>
      <c r="C136" s="14"/>
      <c r="D136" s="15"/>
      <c r="E136" s="16"/>
      <c r="F136" s="17"/>
      <c r="G136" s="18"/>
      <c r="H136" s="23"/>
    </row>
    <row r="137" ht="82.5" customHeight="1">
      <c r="A137" s="12"/>
      <c r="B137" s="20"/>
      <c r="C137" s="14"/>
      <c r="D137" s="15"/>
      <c r="E137" s="16"/>
      <c r="F137" s="17"/>
      <c r="G137" s="21"/>
      <c r="H137" s="23"/>
    </row>
    <row r="138" ht="82.5" customHeight="1">
      <c r="A138" s="12"/>
      <c r="B138" s="20"/>
      <c r="C138" s="14"/>
      <c r="D138" s="15"/>
      <c r="E138" s="16"/>
      <c r="F138" s="17"/>
      <c r="G138" s="18"/>
      <c r="H138" s="23"/>
    </row>
    <row r="139" ht="82.5" customHeight="1">
      <c r="A139" s="12"/>
      <c r="B139" s="20"/>
      <c r="C139" s="14"/>
      <c r="D139" s="15"/>
      <c r="E139" s="16"/>
      <c r="F139" s="17"/>
      <c r="G139" s="21"/>
      <c r="H139" s="23"/>
    </row>
    <row r="140" ht="82.5" customHeight="1">
      <c r="A140" s="12"/>
      <c r="B140" s="20"/>
      <c r="C140" s="14"/>
      <c r="D140" s="15"/>
      <c r="E140" s="16"/>
      <c r="F140" s="17"/>
      <c r="G140" s="18"/>
      <c r="H140" s="23"/>
    </row>
    <row r="141" ht="82.5" customHeight="1">
      <c r="A141" s="12"/>
      <c r="B141" s="20"/>
      <c r="C141" s="14"/>
      <c r="D141" s="15"/>
      <c r="E141" s="16"/>
      <c r="F141" s="17"/>
      <c r="G141" s="21"/>
      <c r="H141" s="23"/>
    </row>
    <row r="142" ht="82.5" customHeight="1">
      <c r="A142" s="12"/>
      <c r="B142" s="20"/>
      <c r="C142" s="14"/>
      <c r="D142" s="15"/>
      <c r="E142" s="16"/>
      <c r="F142" s="17"/>
      <c r="G142" s="18"/>
      <c r="H142" s="23"/>
    </row>
    <row r="143" ht="82.5" customHeight="1">
      <c r="A143" s="12"/>
      <c r="B143" s="20"/>
      <c r="C143" s="14"/>
      <c r="D143" s="15"/>
      <c r="E143" s="16"/>
      <c r="F143" s="17"/>
      <c r="G143" s="21"/>
      <c r="H143" s="23"/>
    </row>
    <row r="144" ht="82.5" customHeight="1">
      <c r="A144" s="12"/>
      <c r="B144" s="20"/>
      <c r="C144" s="14"/>
      <c r="D144" s="15"/>
      <c r="E144" s="16"/>
      <c r="F144" s="17"/>
      <c r="G144" s="18"/>
      <c r="H144" s="23"/>
    </row>
    <row r="145" ht="82.5" customHeight="1">
      <c r="A145" s="12"/>
      <c r="B145" s="20"/>
      <c r="C145" s="14"/>
      <c r="D145" s="15"/>
      <c r="E145" s="16"/>
      <c r="F145" s="17"/>
      <c r="G145" s="21"/>
      <c r="H145" s="23"/>
    </row>
    <row r="146" ht="82.5" customHeight="1">
      <c r="A146" s="12"/>
      <c r="B146" s="20"/>
      <c r="C146" s="14"/>
      <c r="D146" s="15"/>
      <c r="E146" s="16"/>
      <c r="F146" s="17"/>
      <c r="G146" s="18"/>
      <c r="H146" s="23"/>
    </row>
    <row r="147" ht="82.5" customHeight="1">
      <c r="A147" s="12"/>
      <c r="B147" s="20"/>
      <c r="C147" s="14"/>
      <c r="D147" s="15"/>
      <c r="E147" s="16"/>
      <c r="F147" s="17"/>
      <c r="G147" s="21"/>
      <c r="H147" s="23"/>
    </row>
    <row r="148" ht="82.5" customHeight="1">
      <c r="A148" s="12"/>
      <c r="B148" s="20"/>
      <c r="C148" s="14"/>
      <c r="D148" s="15"/>
      <c r="E148" s="16"/>
      <c r="F148" s="17"/>
      <c r="G148" s="18"/>
      <c r="H148" s="23"/>
    </row>
    <row r="149" ht="82.5" customHeight="1">
      <c r="A149" s="12"/>
      <c r="B149" s="20"/>
      <c r="C149" s="14"/>
      <c r="D149" s="15"/>
      <c r="E149" s="16"/>
      <c r="F149" s="17"/>
      <c r="G149" s="21"/>
      <c r="H149" s="23"/>
    </row>
    <row r="150" ht="82.5" customHeight="1">
      <c r="A150" s="12"/>
      <c r="B150" s="20"/>
      <c r="C150" s="14"/>
      <c r="D150" s="15"/>
      <c r="E150" s="16"/>
      <c r="F150" s="17"/>
      <c r="G150" s="18"/>
      <c r="H150" s="23"/>
    </row>
    <row r="151" ht="82.5" customHeight="1">
      <c r="A151" s="12"/>
      <c r="B151" s="20"/>
      <c r="C151" s="14"/>
      <c r="D151" s="15"/>
      <c r="E151" s="16"/>
      <c r="F151" s="17"/>
      <c r="G151" s="21"/>
      <c r="H151" s="23"/>
    </row>
    <row r="152" ht="82.5" customHeight="1">
      <c r="A152" s="12"/>
      <c r="B152" s="20"/>
      <c r="C152" s="14"/>
      <c r="D152" s="15"/>
      <c r="E152" s="16"/>
      <c r="F152" s="17"/>
      <c r="G152" s="18"/>
      <c r="H152" s="23"/>
    </row>
    <row r="153" ht="82.5" customHeight="1">
      <c r="A153" s="12"/>
      <c r="B153" s="20"/>
      <c r="C153" s="14"/>
      <c r="D153" s="15"/>
      <c r="E153" s="16"/>
      <c r="F153" s="17"/>
      <c r="G153" s="21"/>
      <c r="H153" s="23"/>
    </row>
    <row r="154" ht="82.5" customHeight="1">
      <c r="A154" s="12"/>
      <c r="B154" s="20"/>
      <c r="C154" s="14"/>
      <c r="D154" s="15"/>
      <c r="E154" s="16"/>
      <c r="F154" s="17"/>
      <c r="G154" s="18"/>
      <c r="H154" s="23"/>
    </row>
    <row r="155" ht="82.5" customHeight="1">
      <c r="A155" s="12"/>
      <c r="B155" s="20"/>
      <c r="C155" s="14"/>
      <c r="D155" s="15"/>
      <c r="E155" s="16"/>
      <c r="F155" s="17"/>
      <c r="G155" s="21"/>
      <c r="H155" s="23"/>
    </row>
    <row r="156" ht="82.5" customHeight="1">
      <c r="A156" s="12"/>
      <c r="B156" s="20"/>
      <c r="C156" s="14"/>
      <c r="D156" s="15"/>
      <c r="E156" s="16"/>
      <c r="F156" s="17"/>
      <c r="G156" s="18"/>
      <c r="H156" s="23"/>
    </row>
    <row r="157" ht="82.5" customHeight="1">
      <c r="A157" s="12"/>
      <c r="B157" s="20"/>
      <c r="C157" s="14"/>
      <c r="D157" s="15"/>
      <c r="E157" s="16"/>
      <c r="F157" s="17"/>
      <c r="G157" s="21"/>
      <c r="H157" s="23"/>
    </row>
    <row r="158" ht="82.5" customHeight="1">
      <c r="A158" s="12"/>
      <c r="B158" s="20"/>
      <c r="C158" s="14"/>
      <c r="D158" s="15"/>
      <c r="E158" s="16"/>
      <c r="F158" s="17"/>
      <c r="G158" s="18"/>
      <c r="H158" s="23"/>
    </row>
    <row r="159" ht="82.5" customHeight="1">
      <c r="A159" s="12"/>
      <c r="B159" s="20"/>
      <c r="C159" s="14"/>
      <c r="D159" s="15"/>
      <c r="E159" s="16"/>
      <c r="F159" s="17"/>
      <c r="G159" s="21"/>
      <c r="H159" s="23"/>
    </row>
    <row r="160" ht="82.5" customHeight="1">
      <c r="A160" s="12"/>
      <c r="B160" s="20"/>
      <c r="C160" s="14"/>
      <c r="D160" s="15"/>
      <c r="E160" s="16"/>
      <c r="F160" s="17"/>
      <c r="G160" s="18"/>
      <c r="H160" s="23"/>
    </row>
    <row r="161" ht="82.5" customHeight="1">
      <c r="A161" s="12"/>
      <c r="B161" s="20"/>
      <c r="C161" s="14"/>
      <c r="D161" s="15"/>
      <c r="E161" s="16"/>
      <c r="F161" s="17"/>
      <c r="G161" s="21"/>
      <c r="H161" s="23"/>
    </row>
    <row r="162" ht="82.5" customHeight="1">
      <c r="A162" s="12"/>
      <c r="B162" s="20"/>
      <c r="C162" s="14"/>
      <c r="D162" s="15"/>
      <c r="E162" s="16"/>
      <c r="F162" s="17"/>
      <c r="G162" s="18"/>
      <c r="H162" s="23"/>
    </row>
    <row r="163" ht="82.5" customHeight="1">
      <c r="A163" s="12"/>
      <c r="B163" s="20"/>
      <c r="C163" s="14"/>
      <c r="D163" s="15"/>
      <c r="E163" s="16"/>
      <c r="F163" s="17"/>
      <c r="G163" s="21"/>
      <c r="H163" s="23"/>
    </row>
    <row r="164" ht="82.5" customHeight="1">
      <c r="A164" s="12"/>
      <c r="B164" s="20"/>
      <c r="C164" s="14"/>
      <c r="D164" s="15"/>
      <c r="E164" s="16"/>
      <c r="F164" s="17"/>
      <c r="G164" s="18"/>
      <c r="H164" s="23"/>
    </row>
    <row r="165" ht="82.5" customHeight="1">
      <c r="A165" s="12"/>
      <c r="B165" s="20"/>
      <c r="C165" s="14"/>
      <c r="D165" s="15"/>
      <c r="E165" s="16"/>
      <c r="F165" s="17"/>
      <c r="G165" s="21"/>
      <c r="H165" s="23"/>
    </row>
    <row r="166" ht="82.5" customHeight="1">
      <c r="A166" s="12"/>
      <c r="B166" s="20"/>
      <c r="C166" s="14"/>
      <c r="D166" s="15"/>
      <c r="E166" s="16"/>
      <c r="F166" s="17"/>
      <c r="G166" s="18"/>
      <c r="H166" s="23"/>
    </row>
    <row r="167" ht="82.5" customHeight="1">
      <c r="A167" s="12"/>
      <c r="B167" s="20"/>
      <c r="C167" s="14"/>
      <c r="D167" s="15"/>
      <c r="E167" s="16"/>
      <c r="F167" s="17"/>
      <c r="G167" s="21"/>
      <c r="H167" s="23"/>
    </row>
    <row r="168" ht="82.5" customHeight="1">
      <c r="A168" s="12"/>
      <c r="B168" s="20"/>
      <c r="C168" s="14"/>
      <c r="D168" s="15"/>
      <c r="E168" s="16"/>
      <c r="F168" s="17"/>
      <c r="G168" s="18"/>
      <c r="H168" s="23"/>
    </row>
    <row r="169" ht="82.5" customHeight="1">
      <c r="A169" s="12"/>
      <c r="B169" s="20"/>
      <c r="C169" s="14"/>
      <c r="D169" s="15"/>
      <c r="E169" s="16"/>
      <c r="F169" s="17"/>
      <c r="G169" s="21"/>
      <c r="H169" s="23"/>
    </row>
    <row r="170" ht="82.5" customHeight="1">
      <c r="A170" s="12"/>
      <c r="B170" s="20"/>
      <c r="C170" s="14"/>
      <c r="D170" s="15"/>
      <c r="E170" s="16"/>
      <c r="F170" s="17"/>
      <c r="G170" s="18"/>
      <c r="H170" s="23"/>
    </row>
    <row r="171" ht="82.5" customHeight="1">
      <c r="A171" s="12"/>
      <c r="B171" s="20"/>
      <c r="C171" s="14"/>
      <c r="D171" s="15"/>
      <c r="E171" s="16"/>
      <c r="F171" s="17"/>
      <c r="G171" s="21"/>
      <c r="H171" s="23"/>
    </row>
    <row r="172" ht="82.5" customHeight="1">
      <c r="A172" s="12"/>
      <c r="B172" s="20"/>
      <c r="C172" s="14"/>
      <c r="D172" s="15"/>
      <c r="E172" s="16"/>
      <c r="F172" s="17"/>
      <c r="G172" s="18"/>
      <c r="H172" s="23"/>
    </row>
    <row r="173" ht="82.5" customHeight="1">
      <c r="A173" s="12"/>
      <c r="B173" s="20"/>
      <c r="C173" s="14"/>
      <c r="D173" s="15"/>
      <c r="E173" s="16"/>
      <c r="F173" s="17"/>
      <c r="G173" s="21"/>
      <c r="H173" s="23"/>
    </row>
    <row r="174" ht="82.5" customHeight="1">
      <c r="A174" s="12"/>
      <c r="B174" s="20"/>
      <c r="C174" s="14"/>
      <c r="D174" s="15"/>
      <c r="E174" s="16"/>
      <c r="F174" s="17"/>
      <c r="G174" s="18"/>
      <c r="H174" s="23"/>
    </row>
    <row r="175" ht="82.5" customHeight="1">
      <c r="A175" s="12"/>
      <c r="B175" s="20"/>
      <c r="C175" s="14"/>
      <c r="D175" s="15"/>
      <c r="E175" s="16"/>
      <c r="F175" s="17"/>
      <c r="G175" s="21"/>
      <c r="H175" s="23"/>
    </row>
    <row r="176" ht="82.5" customHeight="1">
      <c r="A176" s="12"/>
      <c r="B176" s="20"/>
      <c r="C176" s="14"/>
      <c r="D176" s="15"/>
      <c r="E176" s="16"/>
      <c r="F176" s="17"/>
      <c r="G176" s="18"/>
      <c r="H176" s="23"/>
    </row>
    <row r="177" ht="82.5" customHeight="1">
      <c r="A177" s="12"/>
      <c r="B177" s="20"/>
      <c r="C177" s="14"/>
      <c r="D177" s="15"/>
      <c r="E177" s="16"/>
      <c r="F177" s="17"/>
      <c r="G177" s="21"/>
      <c r="H177" s="23"/>
    </row>
    <row r="178" ht="82.5" customHeight="1">
      <c r="A178" s="12"/>
      <c r="B178" s="20"/>
      <c r="C178" s="14"/>
      <c r="D178" s="15"/>
      <c r="E178" s="16"/>
      <c r="F178" s="17"/>
      <c r="G178" s="18"/>
      <c r="H178" s="23"/>
    </row>
    <row r="179" ht="82.5" customHeight="1">
      <c r="A179" s="12"/>
      <c r="B179" s="20"/>
      <c r="C179" s="14"/>
      <c r="D179" s="15"/>
      <c r="E179" s="16"/>
      <c r="F179" s="17"/>
      <c r="G179" s="21"/>
      <c r="H179" s="23"/>
    </row>
    <row r="180" ht="82.5" customHeight="1">
      <c r="A180" s="12"/>
      <c r="B180" s="20"/>
      <c r="C180" s="14"/>
      <c r="D180" s="15"/>
      <c r="E180" s="16"/>
      <c r="F180" s="17"/>
      <c r="G180" s="18"/>
      <c r="H180" s="23"/>
    </row>
    <row r="181" ht="82.5" customHeight="1">
      <c r="A181" s="12"/>
      <c r="B181" s="20"/>
      <c r="C181" s="14"/>
      <c r="D181" s="15"/>
      <c r="E181" s="16"/>
      <c r="F181" s="17"/>
      <c r="G181" s="21"/>
      <c r="H181" s="23"/>
    </row>
    <row r="182" ht="82.5" customHeight="1">
      <c r="A182" s="12"/>
      <c r="B182" s="20"/>
      <c r="C182" s="14"/>
      <c r="D182" s="15"/>
      <c r="E182" s="16"/>
      <c r="F182" s="17"/>
      <c r="G182" s="18"/>
      <c r="H182" s="23"/>
    </row>
    <row r="183" ht="82.5" customHeight="1">
      <c r="A183" s="12"/>
      <c r="B183" s="20"/>
      <c r="C183" s="14"/>
      <c r="D183" s="15"/>
      <c r="E183" s="16"/>
      <c r="F183" s="17"/>
      <c r="G183" s="21"/>
      <c r="H183" s="23"/>
    </row>
    <row r="184" ht="82.5" customHeight="1">
      <c r="A184" s="12"/>
      <c r="B184" s="20"/>
      <c r="C184" s="14"/>
      <c r="D184" s="15"/>
      <c r="E184" s="16"/>
      <c r="F184" s="17"/>
      <c r="G184" s="18"/>
      <c r="H184" s="23"/>
    </row>
    <row r="185" ht="82.5" customHeight="1">
      <c r="A185" s="12"/>
      <c r="B185" s="20"/>
      <c r="C185" s="14"/>
      <c r="D185" s="15"/>
      <c r="E185" s="16"/>
      <c r="F185" s="17"/>
      <c r="G185" s="21"/>
      <c r="H185" s="23"/>
    </row>
    <row r="186" ht="82.5" customHeight="1">
      <c r="A186" s="12"/>
      <c r="B186" s="20"/>
      <c r="C186" s="14"/>
      <c r="D186" s="15"/>
      <c r="E186" s="16"/>
      <c r="F186" s="17"/>
      <c r="G186" s="18"/>
      <c r="H186" s="23"/>
    </row>
    <row r="187" ht="82.5" customHeight="1">
      <c r="A187" s="12"/>
      <c r="B187" s="20"/>
      <c r="C187" s="14"/>
      <c r="D187" s="15"/>
      <c r="E187" s="16"/>
      <c r="F187" s="17"/>
      <c r="G187" s="21"/>
      <c r="H187" s="23"/>
    </row>
    <row r="188" ht="82.5" customHeight="1">
      <c r="A188" s="12"/>
      <c r="B188" s="20"/>
      <c r="C188" s="14"/>
      <c r="D188" s="15"/>
      <c r="E188" s="16"/>
      <c r="F188" s="17"/>
      <c r="G188" s="18"/>
      <c r="H188" s="23"/>
    </row>
    <row r="189" ht="82.5" customHeight="1">
      <c r="A189" s="12"/>
      <c r="B189" s="20"/>
      <c r="C189" s="14"/>
      <c r="D189" s="15"/>
      <c r="E189" s="16"/>
      <c r="F189" s="17"/>
      <c r="G189" s="21"/>
      <c r="H189" s="23"/>
    </row>
    <row r="190" ht="82.5" customHeight="1">
      <c r="A190" s="12"/>
      <c r="B190" s="20"/>
      <c r="C190" s="14"/>
      <c r="D190" s="15"/>
      <c r="E190" s="16"/>
      <c r="F190" s="17"/>
      <c r="G190" s="18"/>
      <c r="H190" s="23"/>
    </row>
    <row r="191" ht="82.5" customHeight="1">
      <c r="A191" s="12"/>
      <c r="B191" s="20"/>
      <c r="C191" s="14"/>
      <c r="D191" s="15"/>
      <c r="E191" s="16"/>
      <c r="F191" s="17"/>
      <c r="G191" s="21"/>
      <c r="H191" s="23"/>
    </row>
    <row r="192" ht="82.5" customHeight="1">
      <c r="A192" s="12"/>
      <c r="B192" s="20"/>
      <c r="C192" s="14"/>
      <c r="D192" s="15"/>
      <c r="E192" s="16"/>
      <c r="F192" s="17"/>
      <c r="G192" s="18"/>
      <c r="H192" s="23"/>
    </row>
    <row r="193" ht="82.5" customHeight="1">
      <c r="A193" s="12"/>
      <c r="B193" s="20"/>
      <c r="C193" s="14"/>
      <c r="D193" s="15"/>
      <c r="E193" s="16"/>
      <c r="F193" s="17"/>
      <c r="G193" s="21"/>
      <c r="H193" s="23"/>
    </row>
    <row r="194" ht="82.5" customHeight="1">
      <c r="A194" s="12"/>
      <c r="B194" s="20"/>
      <c r="C194" s="14"/>
      <c r="D194" s="15"/>
      <c r="E194" s="16"/>
      <c r="F194" s="17"/>
      <c r="G194" s="18"/>
      <c r="H194" s="23"/>
    </row>
    <row r="195" ht="82.5" customHeight="1">
      <c r="A195" s="12"/>
      <c r="B195" s="20"/>
      <c r="C195" s="14"/>
      <c r="D195" s="15"/>
      <c r="E195" s="16"/>
      <c r="F195" s="17"/>
      <c r="G195" s="21"/>
      <c r="H195" s="23"/>
    </row>
    <row r="196" ht="82.5" customHeight="1">
      <c r="A196" s="12"/>
      <c r="B196" s="20"/>
      <c r="C196" s="14"/>
      <c r="D196" s="15"/>
      <c r="E196" s="16"/>
      <c r="F196" s="17"/>
      <c r="G196" s="18"/>
      <c r="H196" s="23"/>
    </row>
    <row r="197" ht="82.5" customHeight="1">
      <c r="A197" s="12"/>
      <c r="B197" s="20"/>
      <c r="C197" s="14"/>
      <c r="D197" s="15"/>
      <c r="E197" s="16"/>
      <c r="F197" s="17"/>
      <c r="G197" s="21"/>
      <c r="H197" s="23"/>
    </row>
    <row r="198" ht="82.5" customHeight="1">
      <c r="A198" s="12"/>
      <c r="B198" s="20"/>
      <c r="C198" s="14"/>
      <c r="D198" s="15"/>
      <c r="E198" s="16"/>
      <c r="F198" s="17"/>
      <c r="G198" s="18"/>
      <c r="H198" s="23"/>
    </row>
    <row r="199" ht="82.5" customHeight="1">
      <c r="A199" s="12"/>
      <c r="B199" s="20"/>
      <c r="C199" s="14"/>
      <c r="D199" s="15"/>
      <c r="E199" s="16"/>
      <c r="F199" s="17"/>
      <c r="G199" s="21"/>
      <c r="H199" s="23"/>
    </row>
    <row r="200" ht="82.5" customHeight="1">
      <c r="A200" s="12"/>
      <c r="B200" s="20"/>
      <c r="C200" s="14"/>
      <c r="D200" s="15"/>
      <c r="E200" s="16"/>
      <c r="F200" s="17"/>
      <c r="G200" s="18"/>
      <c r="H200" s="23"/>
    </row>
    <row r="201" ht="82.5" customHeight="1">
      <c r="A201" s="12"/>
      <c r="B201" s="20"/>
      <c r="C201" s="14"/>
      <c r="D201" s="15"/>
      <c r="E201" s="16"/>
      <c r="F201" s="17"/>
      <c r="G201" s="27"/>
      <c r="H201" s="23"/>
    </row>
    <row r="202" ht="82.5" customHeight="1">
      <c r="A202" s="12"/>
      <c r="B202" s="20"/>
      <c r="C202" s="14"/>
      <c r="D202" s="15"/>
      <c r="E202" s="16"/>
      <c r="F202" s="17"/>
      <c r="G202" s="28"/>
      <c r="H202" s="23"/>
    </row>
    <row r="203" ht="82.5" customHeight="1">
      <c r="A203" s="12"/>
      <c r="B203" s="20"/>
      <c r="C203" s="14"/>
      <c r="D203" s="15"/>
      <c r="E203" s="16"/>
      <c r="F203" s="17"/>
      <c r="G203" s="27"/>
      <c r="H203" s="23"/>
    </row>
    <row r="204" ht="82.5" customHeight="1">
      <c r="A204" s="12"/>
      <c r="B204" s="20"/>
      <c r="C204" s="14"/>
      <c r="D204" s="15"/>
      <c r="E204" s="16"/>
      <c r="F204" s="17"/>
      <c r="G204" s="28"/>
      <c r="H204" s="23"/>
    </row>
    <row r="205" ht="82.5" customHeight="1">
      <c r="A205" s="12"/>
      <c r="B205" s="20"/>
      <c r="C205" s="14"/>
      <c r="D205" s="15"/>
      <c r="E205" s="16"/>
      <c r="F205" s="17"/>
      <c r="G205" s="27"/>
      <c r="H205" s="23"/>
    </row>
    <row r="206" ht="82.5" customHeight="1">
      <c r="A206" s="12"/>
      <c r="B206" s="20"/>
      <c r="C206" s="14"/>
      <c r="D206" s="15"/>
      <c r="E206" s="16"/>
      <c r="F206" s="17"/>
      <c r="G206" s="28"/>
      <c r="H206" s="23"/>
    </row>
    <row r="207" ht="82.5" customHeight="1">
      <c r="A207" s="12"/>
      <c r="B207" s="20"/>
      <c r="C207" s="14"/>
      <c r="D207" s="15"/>
      <c r="E207" s="16"/>
      <c r="F207" s="17"/>
      <c r="G207" s="27"/>
      <c r="H207" s="23"/>
    </row>
    <row r="208" ht="82.5" customHeight="1">
      <c r="A208" s="12"/>
      <c r="B208" s="20"/>
      <c r="C208" s="14"/>
      <c r="D208" s="15"/>
      <c r="E208" s="16"/>
      <c r="F208" s="17"/>
      <c r="G208" s="28"/>
      <c r="H208" s="23"/>
    </row>
    <row r="209" ht="82.5" customHeight="1">
      <c r="A209" s="12"/>
      <c r="B209" s="20"/>
      <c r="C209" s="14"/>
      <c r="D209" s="15"/>
      <c r="E209" s="16"/>
      <c r="F209" s="17"/>
      <c r="G209" s="27"/>
      <c r="H209" s="23"/>
    </row>
    <row r="210" ht="82.5" customHeight="1">
      <c r="A210" s="12"/>
      <c r="B210" s="20"/>
      <c r="C210" s="14"/>
      <c r="D210" s="15"/>
      <c r="E210" s="16"/>
      <c r="F210" s="17"/>
      <c r="G210" s="28"/>
      <c r="H210" s="23"/>
    </row>
    <row r="211" ht="82.5" customHeight="1">
      <c r="A211" s="12"/>
      <c r="B211" s="20"/>
      <c r="C211" s="14"/>
      <c r="D211" s="15"/>
      <c r="E211" s="16"/>
      <c r="F211" s="17"/>
      <c r="G211" s="27"/>
      <c r="H211" s="23"/>
    </row>
    <row r="212" ht="82.5" customHeight="1">
      <c r="A212" s="12"/>
      <c r="B212" s="20"/>
      <c r="C212" s="14"/>
      <c r="D212" s="15"/>
      <c r="E212" s="16"/>
      <c r="F212" s="17"/>
      <c r="G212" s="28"/>
      <c r="H212" s="23"/>
    </row>
    <row r="213" ht="82.5" customHeight="1">
      <c r="A213" s="12"/>
      <c r="B213" s="20"/>
      <c r="C213" s="14"/>
      <c r="D213" s="15"/>
      <c r="E213" s="16"/>
      <c r="F213" s="17"/>
      <c r="G213" s="27"/>
      <c r="H213" s="23"/>
    </row>
    <row r="214" ht="82.5" customHeight="1">
      <c r="A214" s="12"/>
      <c r="B214" s="20"/>
      <c r="C214" s="14"/>
      <c r="D214" s="15"/>
      <c r="E214" s="16"/>
      <c r="F214" s="17"/>
      <c r="G214" s="28"/>
      <c r="H214" s="23"/>
    </row>
    <row r="215" ht="82.5" customHeight="1">
      <c r="A215" s="12"/>
      <c r="B215" s="20"/>
      <c r="C215" s="14"/>
      <c r="D215" s="15"/>
      <c r="E215" s="16"/>
      <c r="F215" s="17"/>
      <c r="G215" s="27"/>
      <c r="H215" s="23"/>
    </row>
    <row r="216" ht="82.5" customHeight="1">
      <c r="A216" s="12"/>
      <c r="B216" s="20"/>
      <c r="C216" s="14"/>
      <c r="D216" s="15"/>
      <c r="E216" s="16"/>
      <c r="F216" s="17"/>
      <c r="G216" s="28"/>
      <c r="H216" s="23"/>
    </row>
    <row r="217" ht="82.5" customHeight="1">
      <c r="A217" s="12"/>
      <c r="B217" s="20"/>
      <c r="C217" s="14"/>
      <c r="D217" s="15"/>
      <c r="E217" s="16"/>
      <c r="F217" s="17"/>
      <c r="G217" s="27"/>
      <c r="H217" s="23"/>
    </row>
    <row r="218" ht="82.5" customHeight="1">
      <c r="A218" s="12"/>
      <c r="B218" s="20"/>
      <c r="C218" s="14"/>
      <c r="D218" s="15"/>
      <c r="E218" s="16"/>
      <c r="F218" s="17"/>
      <c r="G218" s="28"/>
      <c r="H218" s="23"/>
    </row>
    <row r="219" ht="82.5" customHeight="1">
      <c r="A219" s="12"/>
      <c r="B219" s="20"/>
      <c r="C219" s="14"/>
      <c r="D219" s="15"/>
      <c r="E219" s="16"/>
      <c r="F219" s="17"/>
      <c r="G219" s="27"/>
      <c r="H219" s="23"/>
    </row>
    <row r="220" ht="82.5" customHeight="1">
      <c r="A220" s="12"/>
      <c r="B220" s="20"/>
      <c r="C220" s="14"/>
      <c r="D220" s="15"/>
      <c r="E220" s="16"/>
      <c r="F220" s="17"/>
      <c r="G220" s="28"/>
      <c r="H220" s="23"/>
    </row>
    <row r="221" ht="82.5" customHeight="1">
      <c r="A221" s="12"/>
      <c r="B221" s="20"/>
      <c r="C221" s="14"/>
      <c r="D221" s="15"/>
      <c r="E221" s="16"/>
      <c r="F221" s="17"/>
      <c r="G221" s="27"/>
      <c r="H221" s="23"/>
    </row>
    <row r="222" ht="82.5" customHeight="1">
      <c r="A222" s="12"/>
      <c r="B222" s="20"/>
      <c r="C222" s="14"/>
      <c r="D222" s="15"/>
      <c r="E222" s="16"/>
      <c r="F222" s="17"/>
      <c r="G222" s="28"/>
      <c r="H222" s="23"/>
    </row>
    <row r="223" ht="82.5" customHeight="1">
      <c r="A223" s="12"/>
      <c r="B223" s="20"/>
      <c r="C223" s="14"/>
      <c r="D223" s="15"/>
      <c r="E223" s="16"/>
      <c r="F223" s="17"/>
      <c r="G223" s="27"/>
      <c r="H223" s="23"/>
    </row>
    <row r="224" ht="82.5" customHeight="1">
      <c r="A224" s="12"/>
      <c r="B224" s="20"/>
      <c r="C224" s="14"/>
      <c r="D224" s="15"/>
      <c r="E224" s="16"/>
      <c r="F224" s="17"/>
      <c r="G224" s="28"/>
      <c r="H224" s="23"/>
    </row>
    <row r="225" ht="82.5" customHeight="1">
      <c r="A225" s="12"/>
      <c r="B225" s="20"/>
      <c r="C225" s="14"/>
      <c r="D225" s="15"/>
      <c r="E225" s="16"/>
      <c r="F225" s="17"/>
      <c r="G225" s="27"/>
      <c r="H225" s="23"/>
    </row>
    <row r="226" ht="82.5" customHeight="1">
      <c r="A226" s="12"/>
      <c r="B226" s="20"/>
      <c r="C226" s="14"/>
      <c r="D226" s="15"/>
      <c r="E226" s="16"/>
      <c r="F226" s="17"/>
      <c r="G226" s="28"/>
      <c r="H226" s="23"/>
    </row>
    <row r="227" ht="82.5" customHeight="1">
      <c r="A227" s="12"/>
      <c r="B227" s="20"/>
      <c r="C227" s="14"/>
      <c r="D227" s="15"/>
      <c r="E227" s="16"/>
      <c r="F227" s="17"/>
      <c r="G227" s="27"/>
      <c r="H227" s="23"/>
    </row>
    <row r="228" ht="82.5" customHeight="1">
      <c r="A228" s="12"/>
      <c r="B228" s="20"/>
      <c r="C228" s="14"/>
      <c r="D228" s="15"/>
      <c r="E228" s="16"/>
      <c r="F228" s="17"/>
      <c r="G228" s="28"/>
      <c r="H228" s="23"/>
    </row>
    <row r="229" ht="82.5" customHeight="1">
      <c r="A229" s="12"/>
      <c r="B229" s="20"/>
      <c r="C229" s="14"/>
      <c r="D229" s="15"/>
      <c r="E229" s="16"/>
      <c r="F229" s="17"/>
      <c r="G229" s="27"/>
      <c r="H229" s="23"/>
    </row>
    <row r="230" ht="82.5" customHeight="1">
      <c r="A230" s="12"/>
      <c r="B230" s="20"/>
      <c r="C230" s="14"/>
      <c r="D230" s="15"/>
      <c r="E230" s="16"/>
      <c r="F230" s="17"/>
      <c r="G230" s="28"/>
      <c r="H230" s="23"/>
    </row>
    <row r="231" ht="82.5" customHeight="1">
      <c r="A231" s="12"/>
      <c r="B231" s="20"/>
      <c r="C231" s="14"/>
      <c r="D231" s="15"/>
      <c r="E231" s="16"/>
      <c r="F231" s="17"/>
      <c r="G231" s="27"/>
      <c r="H231" s="23"/>
    </row>
    <row r="232" ht="82.5" customHeight="1">
      <c r="A232" s="12"/>
      <c r="B232" s="20"/>
      <c r="C232" s="14"/>
      <c r="D232" s="15"/>
      <c r="E232" s="16"/>
      <c r="F232" s="17"/>
      <c r="G232" s="28"/>
      <c r="H232" s="23"/>
    </row>
    <row r="233" ht="82.5" customHeight="1">
      <c r="A233" s="12"/>
      <c r="B233" s="20"/>
      <c r="C233" s="14"/>
      <c r="D233" s="15"/>
      <c r="E233" s="16"/>
      <c r="F233" s="17"/>
      <c r="G233" s="27"/>
      <c r="H233" s="23"/>
    </row>
    <row r="234" ht="82.5" customHeight="1">
      <c r="A234" s="12"/>
      <c r="B234" s="20"/>
      <c r="C234" s="14"/>
      <c r="D234" s="15"/>
      <c r="E234" s="16"/>
      <c r="F234" s="17"/>
      <c r="G234" s="28"/>
      <c r="H234" s="23"/>
    </row>
    <row r="235" ht="82.5" customHeight="1">
      <c r="A235" s="12"/>
      <c r="B235" s="20"/>
      <c r="C235" s="14"/>
      <c r="D235" s="15"/>
      <c r="E235" s="16"/>
      <c r="F235" s="17"/>
      <c r="G235" s="27"/>
      <c r="H235" s="23"/>
    </row>
    <row r="236" ht="82.5" customHeight="1">
      <c r="A236" s="12"/>
      <c r="B236" s="20"/>
      <c r="C236" s="14"/>
      <c r="D236" s="15"/>
      <c r="E236" s="16"/>
      <c r="F236" s="17"/>
      <c r="G236" s="28"/>
      <c r="H236" s="23"/>
    </row>
    <row r="237" ht="82.5" customHeight="1">
      <c r="A237" s="12"/>
      <c r="B237" s="20"/>
      <c r="C237" s="14"/>
      <c r="D237" s="15"/>
      <c r="E237" s="16"/>
      <c r="F237" s="17"/>
      <c r="G237" s="27"/>
      <c r="H237" s="23"/>
    </row>
    <row r="238" ht="82.5" customHeight="1">
      <c r="A238" s="12"/>
      <c r="B238" s="20"/>
      <c r="C238" s="14"/>
      <c r="D238" s="15"/>
      <c r="E238" s="16"/>
      <c r="F238" s="17"/>
      <c r="G238" s="28"/>
      <c r="H238" s="23"/>
    </row>
    <row r="239" ht="82.5" customHeight="1">
      <c r="A239" s="12"/>
      <c r="B239" s="20"/>
      <c r="C239" s="14"/>
      <c r="D239" s="15"/>
      <c r="E239" s="16"/>
      <c r="F239" s="17"/>
      <c r="G239" s="27"/>
      <c r="H239" s="23"/>
    </row>
    <row r="240" ht="82.5" customHeight="1">
      <c r="A240" s="12"/>
      <c r="B240" s="20"/>
      <c r="C240" s="14"/>
      <c r="D240" s="15"/>
      <c r="E240" s="16"/>
      <c r="F240" s="17"/>
      <c r="G240" s="28"/>
      <c r="H240" s="23"/>
    </row>
    <row r="241" ht="82.5" customHeight="1">
      <c r="A241" s="12"/>
      <c r="B241" s="20"/>
      <c r="C241" s="14"/>
      <c r="D241" s="15"/>
      <c r="E241" s="16"/>
      <c r="F241" s="17"/>
      <c r="G241" s="27"/>
      <c r="H241" s="23"/>
    </row>
    <row r="242" ht="82.5" customHeight="1">
      <c r="A242" s="12"/>
      <c r="B242" s="20"/>
      <c r="C242" s="14"/>
      <c r="D242" s="15"/>
      <c r="E242" s="16"/>
      <c r="F242" s="17"/>
      <c r="G242" s="28"/>
      <c r="H242" s="23"/>
    </row>
    <row r="243" ht="82.5" customHeight="1">
      <c r="A243" s="12"/>
      <c r="B243" s="20"/>
      <c r="C243" s="14"/>
      <c r="D243" s="15"/>
      <c r="E243" s="16"/>
      <c r="F243" s="17"/>
      <c r="G243" s="27"/>
      <c r="H243" s="23"/>
    </row>
    <row r="244" ht="82.5" customHeight="1">
      <c r="A244" s="12"/>
      <c r="B244" s="20"/>
      <c r="C244" s="14"/>
      <c r="D244" s="15"/>
      <c r="E244" s="16"/>
      <c r="F244" s="17"/>
      <c r="G244" s="28"/>
      <c r="H244" s="23"/>
    </row>
    <row r="245" ht="82.5" customHeight="1">
      <c r="A245" s="12"/>
      <c r="B245" s="20"/>
      <c r="C245" s="14"/>
      <c r="D245" s="15"/>
      <c r="E245" s="16"/>
      <c r="F245" s="17"/>
      <c r="G245" s="27"/>
      <c r="H245" s="23"/>
    </row>
    <row r="246" ht="82.5" customHeight="1">
      <c r="A246" s="12"/>
      <c r="B246" s="20"/>
      <c r="C246" s="14"/>
      <c r="D246" s="15"/>
      <c r="E246" s="16"/>
      <c r="F246" s="17"/>
      <c r="G246" s="28"/>
      <c r="H246" s="23"/>
    </row>
    <row r="247" ht="82.5" customHeight="1">
      <c r="A247" s="12"/>
      <c r="B247" s="20"/>
      <c r="C247" s="14"/>
      <c r="D247" s="15"/>
      <c r="E247" s="16"/>
      <c r="F247" s="17"/>
      <c r="G247" s="27"/>
      <c r="H247" s="23"/>
    </row>
    <row r="248" ht="82.5" customHeight="1">
      <c r="A248" s="12"/>
      <c r="B248" s="20"/>
      <c r="C248" s="14"/>
      <c r="D248" s="15"/>
      <c r="E248" s="16"/>
      <c r="F248" s="17"/>
      <c r="G248" s="28"/>
      <c r="H248" s="23"/>
    </row>
    <row r="249" ht="82.5" customHeight="1">
      <c r="A249" s="12"/>
      <c r="B249" s="20"/>
      <c r="C249" s="14"/>
      <c r="D249" s="15"/>
      <c r="E249" s="16"/>
      <c r="F249" s="17"/>
      <c r="G249" s="27"/>
      <c r="H249" s="23"/>
    </row>
    <row r="250" ht="82.5" customHeight="1">
      <c r="A250" s="12"/>
      <c r="B250" s="20"/>
      <c r="C250" s="14"/>
      <c r="D250" s="15"/>
      <c r="E250" s="16"/>
      <c r="F250" s="17"/>
      <c r="G250" s="28"/>
      <c r="H250" s="23"/>
    </row>
    <row r="251" ht="82.5" customHeight="1">
      <c r="A251" s="12"/>
      <c r="B251" s="20"/>
      <c r="C251" s="14"/>
      <c r="D251" s="15"/>
      <c r="E251" s="16"/>
      <c r="F251" s="17"/>
      <c r="G251" s="27"/>
      <c r="H251" s="23"/>
    </row>
    <row r="252" ht="82.5" customHeight="1">
      <c r="A252" s="12"/>
      <c r="B252" s="20"/>
      <c r="C252" s="14"/>
      <c r="D252" s="15"/>
      <c r="E252" s="16"/>
      <c r="F252" s="17"/>
      <c r="G252" s="28"/>
      <c r="H252" s="23"/>
    </row>
    <row r="253" ht="82.5" customHeight="1">
      <c r="A253" s="12"/>
      <c r="B253" s="20"/>
      <c r="C253" s="14"/>
      <c r="D253" s="15"/>
      <c r="E253" s="16"/>
      <c r="F253" s="17"/>
      <c r="G253" s="27"/>
      <c r="H253" s="23"/>
    </row>
    <row r="254" ht="82.5" customHeight="1">
      <c r="A254" s="12"/>
      <c r="B254" s="20"/>
      <c r="C254" s="14"/>
      <c r="D254" s="15"/>
      <c r="E254" s="16"/>
      <c r="F254" s="17"/>
      <c r="G254" s="28"/>
      <c r="H254" s="23"/>
    </row>
    <row r="255" ht="82.5" customHeight="1">
      <c r="A255" s="12"/>
      <c r="B255" s="20"/>
      <c r="C255" s="14"/>
      <c r="D255" s="15"/>
      <c r="E255" s="16"/>
      <c r="F255" s="17"/>
      <c r="G255" s="27"/>
      <c r="H255" s="23"/>
    </row>
    <row r="256" ht="82.5" customHeight="1">
      <c r="A256" s="12"/>
      <c r="B256" s="20"/>
      <c r="C256" s="14"/>
      <c r="D256" s="15"/>
      <c r="E256" s="16"/>
      <c r="F256" s="17"/>
      <c r="G256" s="28"/>
      <c r="H256" s="23"/>
    </row>
    <row r="257" ht="82.5" customHeight="1">
      <c r="A257" s="12"/>
      <c r="B257" s="20"/>
      <c r="C257" s="14"/>
      <c r="D257" s="15"/>
      <c r="E257" s="16"/>
      <c r="F257" s="17"/>
      <c r="G257" s="27"/>
      <c r="H257" s="23"/>
    </row>
    <row r="258" ht="82.5" customHeight="1">
      <c r="A258" s="12"/>
      <c r="B258" s="20"/>
      <c r="C258" s="14"/>
      <c r="D258" s="15"/>
      <c r="E258" s="16"/>
      <c r="F258" s="17"/>
      <c r="G258" s="28"/>
      <c r="H258" s="23"/>
    </row>
    <row r="259" ht="82.5" customHeight="1">
      <c r="A259" s="12"/>
      <c r="B259" s="20"/>
      <c r="C259" s="14"/>
      <c r="D259" s="15"/>
      <c r="E259" s="16"/>
      <c r="F259" s="17"/>
      <c r="G259" s="27"/>
      <c r="H259" s="23"/>
    </row>
    <row r="260" ht="82.5" customHeight="1">
      <c r="A260" s="12"/>
      <c r="B260" s="20"/>
      <c r="C260" s="14"/>
      <c r="D260" s="15"/>
      <c r="E260" s="16"/>
      <c r="F260" s="17"/>
      <c r="G260" s="28"/>
      <c r="H260" s="23"/>
    </row>
    <row r="261" ht="82.5" customHeight="1">
      <c r="A261" s="12"/>
      <c r="B261" s="20"/>
      <c r="C261" s="14"/>
      <c r="D261" s="15"/>
      <c r="E261" s="16"/>
      <c r="F261" s="17"/>
      <c r="G261" s="27"/>
      <c r="H261" s="23"/>
    </row>
    <row r="262" ht="82.5" customHeight="1">
      <c r="A262" s="12"/>
      <c r="B262" s="20"/>
      <c r="C262" s="14"/>
      <c r="D262" s="15"/>
      <c r="E262" s="16"/>
      <c r="F262" s="17"/>
      <c r="G262" s="28"/>
      <c r="H262" s="23"/>
    </row>
    <row r="263" ht="82.5" customHeight="1">
      <c r="A263" s="12"/>
      <c r="B263" s="20"/>
      <c r="C263" s="14"/>
      <c r="D263" s="15"/>
      <c r="E263" s="16"/>
      <c r="F263" s="17"/>
      <c r="G263" s="27"/>
      <c r="H263" s="23"/>
    </row>
    <row r="264" ht="82.5" customHeight="1">
      <c r="A264" s="12"/>
      <c r="B264" s="20"/>
      <c r="C264" s="14"/>
      <c r="D264" s="15"/>
      <c r="E264" s="16"/>
      <c r="F264" s="17"/>
      <c r="G264" s="28"/>
      <c r="H264" s="23"/>
    </row>
    <row r="265" ht="82.5" customHeight="1">
      <c r="A265" s="12"/>
      <c r="B265" s="20"/>
      <c r="C265" s="14"/>
      <c r="D265" s="15"/>
      <c r="E265" s="16"/>
      <c r="F265" s="17"/>
      <c r="G265" s="27"/>
      <c r="H265" s="23"/>
    </row>
    <row r="266" ht="82.5" customHeight="1">
      <c r="A266" s="12"/>
      <c r="B266" s="20"/>
      <c r="C266" s="14"/>
      <c r="D266" s="15"/>
      <c r="E266" s="16"/>
      <c r="F266" s="17"/>
      <c r="G266" s="28"/>
      <c r="H266" s="23"/>
    </row>
    <row r="267" ht="82.5" customHeight="1">
      <c r="A267" s="12"/>
      <c r="B267" s="20"/>
      <c r="C267" s="14"/>
      <c r="D267" s="15"/>
      <c r="E267" s="16"/>
      <c r="F267" s="17"/>
      <c r="G267" s="27"/>
      <c r="H267" s="23"/>
    </row>
    <row r="268" ht="82.5" customHeight="1">
      <c r="A268" s="12"/>
      <c r="B268" s="20"/>
      <c r="C268" s="14"/>
      <c r="D268" s="15"/>
      <c r="E268" s="16"/>
      <c r="F268" s="17"/>
      <c r="G268" s="28"/>
      <c r="H268" s="23"/>
    </row>
    <row r="269" ht="82.5" customHeight="1">
      <c r="A269" s="12"/>
      <c r="B269" s="20"/>
      <c r="C269" s="14"/>
      <c r="D269" s="15"/>
      <c r="E269" s="16"/>
      <c r="F269" s="17"/>
      <c r="G269" s="27"/>
      <c r="H269" s="23"/>
    </row>
    <row r="270" ht="82.5" customHeight="1">
      <c r="A270" s="12"/>
      <c r="B270" s="20"/>
      <c r="C270" s="14"/>
      <c r="D270" s="15"/>
      <c r="E270" s="16"/>
      <c r="F270" s="17"/>
      <c r="G270" s="28"/>
      <c r="H270" s="23"/>
    </row>
    <row r="271" ht="82.5" customHeight="1">
      <c r="A271" s="12"/>
      <c r="B271" s="20"/>
      <c r="C271" s="14"/>
      <c r="D271" s="15"/>
      <c r="E271" s="16"/>
      <c r="F271" s="17"/>
      <c r="G271" s="27"/>
      <c r="H271" s="23"/>
    </row>
    <row r="272" ht="82.5" customHeight="1">
      <c r="A272" s="12"/>
      <c r="B272" s="20"/>
      <c r="C272" s="14"/>
      <c r="D272" s="15"/>
      <c r="E272" s="16"/>
      <c r="F272" s="17"/>
      <c r="G272" s="28"/>
      <c r="H272" s="23"/>
    </row>
    <row r="273" ht="82.5" customHeight="1">
      <c r="A273" s="12"/>
      <c r="B273" s="20"/>
      <c r="C273" s="14"/>
      <c r="D273" s="15"/>
      <c r="E273" s="16"/>
      <c r="F273" s="17"/>
      <c r="G273" s="27"/>
      <c r="H273" s="23"/>
    </row>
    <row r="274" ht="82.5" customHeight="1">
      <c r="A274" s="12"/>
      <c r="B274" s="20"/>
      <c r="C274" s="14"/>
      <c r="D274" s="15"/>
      <c r="E274" s="16"/>
      <c r="F274" s="17"/>
      <c r="G274" s="28"/>
      <c r="H274" s="23"/>
    </row>
    <row r="275" ht="82.5" customHeight="1">
      <c r="A275" s="12"/>
      <c r="B275" s="20"/>
      <c r="C275" s="14"/>
      <c r="D275" s="15"/>
      <c r="E275" s="16"/>
      <c r="F275" s="17"/>
      <c r="G275" s="27"/>
      <c r="H275" s="23"/>
    </row>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F10E597C-0A41-47D1-A2EC-7A96A77D0D8B}" filter="1" showAutoFilter="1">
      <autoFilter ref="$A$3:$F$275"/>
      <extLst>
        <ext uri="GoogleSheetsCustomDataVersion1">
          <go:sheetsCustomData xmlns:go="http://customooxmlschemas.google.com/" filterViewId="1191371121"/>
        </ext>
      </extLst>
    </customSheetView>
    <customSheetView guid="{4A249A94-59D8-419C-AE8F-478BF03CB3FB}" filter="1" showAutoFilter="1">
      <autoFilter ref="$A$3:$F$275"/>
      <extLst>
        <ext uri="GoogleSheetsCustomDataVersion1">
          <go:sheetsCustomData xmlns:go="http://customooxmlschemas.google.com/" filterViewId="1439014064"/>
        </ext>
      </extLst>
    </customSheetView>
    <customSheetView guid="{BDDC07DA-A55E-4385-B8A6-14E91ECF4DC4}" filter="1" showAutoFilter="1">
      <autoFilter ref="$A$3:$F$275"/>
      <extLst>
        <ext uri="GoogleSheetsCustomDataVersion1">
          <go:sheetsCustomData xmlns:go="http://customooxmlschemas.google.com/" filterViewId="821551509"/>
        </ext>
      </extLst>
    </customSheetView>
  </customSheetViews>
  <mergeCells count="3">
    <mergeCell ref="A1:F1"/>
    <mergeCell ref="A2:C2"/>
    <mergeCell ref="D2:F2"/>
  </mergeCells>
  <conditionalFormatting sqref="A4:Z4">
    <cfRule type="colorScale" priority="1">
      <colorScale>
        <cfvo type="min"/>
        <cfvo type="max"/>
        <color rgb="FFFFFFFF"/>
        <color rgb="FF57BB8A"/>
      </colorScale>
    </cfRule>
  </conditionalFormatting>
  <dataValidations>
    <dataValidation type="decimal" operator="greaterThan" allowBlank="1" showDropDown="1" showErrorMessage="1" sqref="K4">
      <formula1>0.0</formula1>
    </dataValidation>
  </dataValidations>
  <hyperlinks>
    <hyperlink r:id="rId1" ref="B4"/>
    <hyperlink r:id="rId2" ref="G4"/>
    <hyperlink r:id="rId3" ref="G5"/>
    <hyperlink r:id="rId4" ref="G6"/>
    <hyperlink r:id="rId5" ref="G7"/>
    <hyperlink r:id="rId6" ref="G8"/>
    <hyperlink r:id="rId7" ref="G9"/>
    <hyperlink r:id="rId8" ref="G10"/>
    <hyperlink r:id="rId9" ref="G11"/>
    <hyperlink r:id="rId10" ref="G12"/>
    <hyperlink r:id="rId11" ref="G13"/>
    <hyperlink r:id="rId12" ref="G14"/>
    <hyperlink r:id="rId13" ref="G15"/>
    <hyperlink r:id="rId14" ref="G16"/>
    <hyperlink r:id="rId15" ref="G17"/>
    <hyperlink r:id="rId16" ref="G18"/>
    <hyperlink r:id="rId17" ref="G19"/>
    <hyperlink r:id="rId18" ref="G20"/>
    <hyperlink r:id="rId19" ref="G21"/>
    <hyperlink r:id="rId20" ref="G22"/>
    <hyperlink r:id="rId21" ref="G23"/>
    <hyperlink r:id="rId22" ref="G24"/>
    <hyperlink r:id="rId23" ref="G25"/>
    <hyperlink r:id="rId24" ref="G26"/>
    <hyperlink r:id="rId25" ref="G27"/>
    <hyperlink r:id="rId26" ref="G28"/>
    <hyperlink r:id="rId27" ref="G29"/>
    <hyperlink r:id="rId28" ref="G30"/>
    <hyperlink r:id="rId29" ref="G31"/>
    <hyperlink r:id="rId30" ref="G32"/>
    <hyperlink r:id="rId31" ref="G33"/>
    <hyperlink r:id="rId32" ref="G34"/>
    <hyperlink r:id="rId33" ref="G35"/>
    <hyperlink r:id="rId34" ref="G36"/>
    <hyperlink r:id="rId35" ref="G37"/>
    <hyperlink r:id="rId36" ref="G38"/>
    <hyperlink r:id="rId37" ref="G39"/>
    <hyperlink r:id="rId38" ref="G40"/>
    <hyperlink r:id="rId39" ref="G41"/>
    <hyperlink r:id="rId40" ref="G42"/>
    <hyperlink r:id="rId41" ref="G43"/>
    <hyperlink r:id="rId42" ref="G44"/>
    <hyperlink r:id="rId43" ref="G45"/>
    <hyperlink r:id="rId44" ref="G46"/>
    <hyperlink r:id="rId45" ref="G47"/>
    <hyperlink r:id="rId46" ref="G48"/>
    <hyperlink r:id="rId47" ref="G49"/>
    <hyperlink r:id="rId48" ref="G50"/>
    <hyperlink r:id="rId49" ref="G51"/>
    <hyperlink r:id="rId50" ref="G52"/>
    <hyperlink r:id="rId51" ref="G53"/>
    <hyperlink r:id="rId52" ref="G54"/>
    <hyperlink r:id="rId53" ref="G55"/>
    <hyperlink r:id="rId54" ref="G56"/>
    <hyperlink r:id="rId55" ref="G57"/>
    <hyperlink r:id="rId56" ref="G58"/>
    <hyperlink r:id="rId57" ref="G59"/>
    <hyperlink r:id="rId58" ref="G60"/>
    <hyperlink r:id="rId59" ref="G61"/>
    <hyperlink r:id="rId60" ref="G62"/>
    <hyperlink r:id="rId61" ref="G63"/>
    <hyperlink r:id="rId62" ref="G64"/>
    <hyperlink r:id="rId63" ref="G65"/>
    <hyperlink r:id="rId64" ref="G66"/>
    <hyperlink r:id="rId65" ref="G67"/>
    <hyperlink r:id="rId66" ref="G68"/>
    <hyperlink r:id="rId67" ref="G69"/>
    <hyperlink r:id="rId68" ref="G70"/>
    <hyperlink r:id="rId69" ref="G71"/>
    <hyperlink r:id="rId70" ref="G72"/>
    <hyperlink r:id="rId71" ref="G73"/>
    <hyperlink r:id="rId72" ref="G74"/>
    <hyperlink r:id="rId73" ref="G75"/>
  </hyperlinks>
  <drawing r:id="rId74"/>
  <tableParts count="1">
    <tablePart r:id="rId76"/>
  </tableParts>
  <extLst>
    <ext uri="{3A4CF648-6AED-40f4-86FF-DC5316D8AED3}">
      <x14:slicerList>
        <x14:slicer r:id="rId77"/>
      </x14:slicerList>
    </ext>
  </extLst>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1.38"/>
    <col customWidth="1" min="3" max="3" width="25.13"/>
    <col customWidth="1" min="4" max="4" width="17.75"/>
    <col customWidth="1" min="5" max="5" width="25.13"/>
    <col customWidth="1" min="6" max="6" width="24.88"/>
  </cols>
  <sheetData>
    <row r="1" ht="60.0" customHeight="1">
      <c r="A1" s="29" t="s">
        <v>264</v>
      </c>
    </row>
    <row r="2" ht="37.5" customHeight="1">
      <c r="A2" s="30"/>
      <c r="B2" s="4"/>
      <c r="C2" s="4"/>
      <c r="D2" s="31"/>
      <c r="E2" s="31"/>
      <c r="F2" s="32"/>
      <c r="G2" s="33"/>
      <c r="H2" s="33"/>
      <c r="I2" s="33"/>
      <c r="J2" s="33"/>
      <c r="K2" s="33"/>
      <c r="L2" s="33"/>
      <c r="M2" s="33"/>
      <c r="N2" s="33"/>
      <c r="O2" s="33"/>
      <c r="P2" s="33"/>
      <c r="Q2" s="33"/>
      <c r="R2" s="33"/>
      <c r="S2" s="33"/>
      <c r="T2" s="33"/>
      <c r="U2" s="33"/>
      <c r="V2" s="33"/>
      <c r="W2" s="33"/>
      <c r="X2" s="33"/>
      <c r="Y2" s="33"/>
      <c r="Z2" s="33"/>
    </row>
    <row r="3" ht="15.75" customHeight="1">
      <c r="A3" s="34" t="s">
        <v>265</v>
      </c>
      <c r="B3" s="35" t="s">
        <v>3</v>
      </c>
      <c r="C3" s="35" t="s">
        <v>4</v>
      </c>
      <c r="D3" s="35" t="s">
        <v>5</v>
      </c>
      <c r="E3" s="35" t="s">
        <v>6</v>
      </c>
      <c r="F3" s="35" t="s">
        <v>7</v>
      </c>
      <c r="G3" s="33"/>
      <c r="H3" s="33"/>
      <c r="I3" s="33"/>
      <c r="J3" s="33"/>
      <c r="K3" s="33"/>
      <c r="L3" s="33"/>
      <c r="M3" s="33"/>
      <c r="N3" s="33"/>
      <c r="O3" s="33"/>
      <c r="P3" s="33"/>
      <c r="Q3" s="33"/>
      <c r="R3" s="33"/>
      <c r="S3" s="33"/>
      <c r="T3" s="33"/>
      <c r="U3" s="33"/>
      <c r="V3" s="33"/>
      <c r="W3" s="33"/>
      <c r="X3" s="33"/>
      <c r="Y3" s="33"/>
      <c r="Z3" s="33"/>
    </row>
    <row r="4" ht="82.5" customHeight="1">
      <c r="A4" s="36"/>
      <c r="B4" s="37"/>
      <c r="C4" s="38"/>
      <c r="D4" s="39"/>
      <c r="E4" s="40"/>
      <c r="F4" s="41"/>
      <c r="G4" s="42"/>
      <c r="H4" s="42"/>
      <c r="I4" s="42"/>
      <c r="J4" s="42"/>
      <c r="K4" s="42"/>
      <c r="L4" s="42"/>
      <c r="M4" s="42"/>
      <c r="N4" s="42"/>
      <c r="O4" s="42"/>
      <c r="P4" s="42"/>
      <c r="Q4" s="42"/>
      <c r="R4" s="42"/>
      <c r="S4" s="42"/>
      <c r="T4" s="42"/>
      <c r="U4" s="42"/>
      <c r="V4" s="42"/>
      <c r="W4" s="42"/>
      <c r="X4" s="42"/>
      <c r="Y4" s="42"/>
      <c r="Z4" s="42"/>
    </row>
    <row r="5" ht="82.5" customHeight="1">
      <c r="A5" s="43"/>
      <c r="B5" s="44"/>
      <c r="C5" s="45"/>
      <c r="D5" s="46"/>
      <c r="E5" s="47"/>
      <c r="F5" s="48"/>
    </row>
    <row r="6" ht="82.5" customHeight="1">
      <c r="A6" s="43"/>
      <c r="B6" s="44"/>
      <c r="C6" s="45"/>
      <c r="D6" s="46"/>
      <c r="E6" s="47"/>
      <c r="F6" s="48"/>
    </row>
    <row r="7" ht="82.5" customHeight="1">
      <c r="A7" s="43"/>
      <c r="B7" s="44"/>
      <c r="C7" s="45"/>
      <c r="D7" s="46"/>
      <c r="E7" s="47"/>
      <c r="F7" s="48"/>
    </row>
    <row r="8" ht="82.5" customHeight="1">
      <c r="A8" s="43"/>
      <c r="B8" s="44"/>
      <c r="C8" s="45"/>
      <c r="D8" s="46"/>
      <c r="E8" s="47"/>
      <c r="F8" s="48"/>
    </row>
    <row r="9" ht="82.5" customHeight="1">
      <c r="A9" s="43"/>
      <c r="B9" s="44"/>
      <c r="C9" s="45"/>
      <c r="D9" s="46"/>
      <c r="E9" s="47"/>
      <c r="F9" s="48"/>
    </row>
    <row r="10" ht="82.5" customHeight="1">
      <c r="A10" s="43"/>
      <c r="B10" s="44"/>
      <c r="C10" s="45"/>
      <c r="D10" s="46"/>
      <c r="E10" s="47"/>
      <c r="F10" s="48"/>
    </row>
    <row r="11" ht="82.5" customHeight="1">
      <c r="A11" s="43"/>
      <c r="B11" s="44"/>
      <c r="C11" s="45"/>
      <c r="D11" s="46"/>
      <c r="E11" s="47"/>
      <c r="F11" s="48"/>
    </row>
    <row r="12" ht="82.5" customHeight="1">
      <c r="A12" s="43"/>
      <c r="B12" s="44"/>
      <c r="C12" s="45"/>
      <c r="D12" s="46"/>
      <c r="E12" s="47"/>
      <c r="F12" s="48"/>
    </row>
    <row r="13" ht="82.5" customHeight="1">
      <c r="A13" s="43"/>
      <c r="B13" s="44"/>
      <c r="C13" s="45"/>
      <c r="D13" s="46"/>
      <c r="E13" s="47"/>
      <c r="F13" s="48"/>
    </row>
    <row r="14" ht="82.5" customHeight="1">
      <c r="A14" s="43"/>
      <c r="B14" s="44"/>
      <c r="C14" s="45"/>
      <c r="D14" s="46"/>
      <c r="E14" s="47"/>
      <c r="F14" s="48"/>
    </row>
    <row r="15" ht="82.5" customHeight="1">
      <c r="A15" s="43"/>
      <c r="B15" s="44"/>
      <c r="C15" s="45"/>
      <c r="D15" s="46"/>
      <c r="E15" s="47"/>
      <c r="F15" s="48"/>
    </row>
    <row r="16" ht="82.5" customHeight="1">
      <c r="A16" s="43"/>
      <c r="B16" s="44"/>
      <c r="C16" s="45"/>
      <c r="D16" s="46"/>
      <c r="E16" s="47"/>
      <c r="F16" s="48"/>
    </row>
    <row r="17" ht="82.5" customHeight="1">
      <c r="A17" s="43"/>
      <c r="B17" s="44"/>
      <c r="C17" s="45"/>
      <c r="D17" s="46"/>
      <c r="E17" s="47"/>
      <c r="F17" s="48"/>
    </row>
    <row r="18" ht="82.5" customHeight="1">
      <c r="A18" s="43"/>
      <c r="B18" s="44"/>
      <c r="C18" s="45"/>
      <c r="D18" s="46"/>
      <c r="E18" s="47"/>
      <c r="F18" s="48"/>
    </row>
    <row r="19" ht="82.5" customHeight="1">
      <c r="A19" s="43"/>
      <c r="B19" s="44"/>
      <c r="C19" s="45"/>
      <c r="D19" s="46"/>
      <c r="E19" s="47"/>
      <c r="F19" s="48"/>
    </row>
    <row r="20" ht="82.5" customHeight="1">
      <c r="A20" s="43"/>
      <c r="B20" s="44"/>
      <c r="C20" s="45"/>
      <c r="D20" s="46"/>
      <c r="E20" s="47"/>
      <c r="F20" s="48"/>
    </row>
    <row r="21" ht="82.5" customHeight="1">
      <c r="A21" s="43"/>
      <c r="B21" s="44"/>
      <c r="C21" s="45"/>
      <c r="D21" s="46"/>
      <c r="E21" s="47"/>
      <c r="F21" s="48"/>
    </row>
    <row r="22" ht="82.5" customHeight="1">
      <c r="A22" s="43"/>
      <c r="B22" s="44"/>
      <c r="C22" s="45"/>
      <c r="D22" s="46"/>
      <c r="E22" s="47"/>
      <c r="F22" s="48"/>
    </row>
    <row r="23" ht="82.5" customHeight="1">
      <c r="A23" s="43"/>
      <c r="B23" s="44"/>
      <c r="C23" s="45"/>
      <c r="D23" s="46"/>
      <c r="E23" s="47"/>
      <c r="F23" s="48"/>
    </row>
    <row r="24" ht="82.5" customHeight="1">
      <c r="A24" s="43"/>
      <c r="B24" s="44"/>
      <c r="C24" s="45"/>
      <c r="D24" s="46"/>
      <c r="E24" s="47"/>
      <c r="F24" s="48"/>
    </row>
    <row r="25" ht="82.5" customHeight="1">
      <c r="A25" s="43"/>
      <c r="B25" s="44"/>
      <c r="C25" s="45"/>
      <c r="D25" s="46"/>
      <c r="E25" s="47"/>
      <c r="F25" s="48"/>
    </row>
    <row r="26" ht="82.5" customHeight="1">
      <c r="A26" s="43"/>
      <c r="B26" s="44"/>
      <c r="C26" s="45"/>
      <c r="D26" s="46"/>
      <c r="E26" s="47"/>
      <c r="F26" s="48"/>
    </row>
    <row r="27" ht="82.5" customHeight="1">
      <c r="A27" s="43"/>
      <c r="B27" s="44"/>
      <c r="C27" s="45"/>
      <c r="D27" s="46"/>
      <c r="E27" s="47"/>
      <c r="F27" s="48"/>
    </row>
    <row r="28" ht="82.5" customHeight="1">
      <c r="A28" s="43"/>
      <c r="B28" s="44"/>
      <c r="C28" s="45"/>
      <c r="D28" s="46"/>
      <c r="E28" s="47"/>
      <c r="F28" s="48"/>
    </row>
    <row r="29" ht="82.5" customHeight="1">
      <c r="A29" s="43"/>
      <c r="B29" s="44"/>
      <c r="C29" s="45"/>
      <c r="D29" s="46"/>
      <c r="E29" s="47"/>
      <c r="F29" s="48"/>
    </row>
    <row r="30" ht="82.5" customHeight="1">
      <c r="A30" s="43"/>
      <c r="B30" s="44"/>
      <c r="C30" s="45"/>
      <c r="D30" s="46"/>
      <c r="E30" s="47"/>
      <c r="F30" s="48"/>
    </row>
    <row r="31" ht="82.5" customHeight="1">
      <c r="A31" s="43"/>
      <c r="B31" s="44"/>
      <c r="C31" s="45"/>
      <c r="D31" s="46"/>
      <c r="E31" s="47"/>
      <c r="F31" s="48"/>
    </row>
    <row r="32" ht="82.5" customHeight="1">
      <c r="A32" s="43"/>
      <c r="B32" s="44"/>
      <c r="C32" s="45"/>
      <c r="D32" s="46"/>
      <c r="E32" s="47"/>
      <c r="F32" s="48"/>
    </row>
    <row r="33" ht="82.5" customHeight="1">
      <c r="A33" s="43"/>
      <c r="B33" s="44"/>
      <c r="C33" s="45"/>
      <c r="D33" s="46"/>
      <c r="E33" s="47"/>
      <c r="F33" s="48"/>
    </row>
    <row r="34" ht="82.5" customHeight="1">
      <c r="A34" s="43"/>
      <c r="B34" s="44"/>
      <c r="C34" s="45"/>
      <c r="D34" s="46"/>
      <c r="E34" s="47"/>
      <c r="F34" s="48"/>
    </row>
    <row r="35" ht="82.5" customHeight="1">
      <c r="A35" s="43"/>
      <c r="B35" s="44"/>
      <c r="C35" s="45"/>
      <c r="D35" s="46"/>
      <c r="E35" s="47"/>
      <c r="F35" s="48"/>
    </row>
    <row r="36" ht="82.5" customHeight="1">
      <c r="A36" s="43"/>
      <c r="B36" s="44"/>
      <c r="C36" s="45"/>
      <c r="D36" s="46"/>
      <c r="E36" s="47"/>
      <c r="F36" s="48"/>
    </row>
    <row r="37" ht="82.5" customHeight="1">
      <c r="A37" s="43"/>
      <c r="B37" s="44"/>
      <c r="C37" s="45"/>
      <c r="D37" s="46"/>
      <c r="E37" s="47"/>
      <c r="F37" s="48"/>
    </row>
    <row r="38" ht="82.5" customHeight="1">
      <c r="A38" s="43"/>
      <c r="B38" s="44"/>
      <c r="C38" s="45"/>
      <c r="D38" s="46"/>
      <c r="E38" s="47"/>
      <c r="F38" s="48"/>
    </row>
    <row r="39" ht="82.5" customHeight="1">
      <c r="A39" s="43"/>
      <c r="B39" s="44"/>
      <c r="C39" s="45"/>
      <c r="D39" s="46"/>
      <c r="E39" s="47"/>
      <c r="F39" s="48"/>
    </row>
    <row r="40" ht="82.5" customHeight="1">
      <c r="A40" s="43"/>
      <c r="B40" s="44"/>
      <c r="C40" s="45"/>
      <c r="D40" s="46"/>
      <c r="E40" s="47"/>
      <c r="F40" s="48"/>
    </row>
    <row r="41" ht="82.5" customHeight="1">
      <c r="A41" s="43"/>
      <c r="B41" s="44"/>
      <c r="C41" s="45"/>
      <c r="D41" s="46"/>
      <c r="E41" s="47"/>
      <c r="F41" s="48"/>
    </row>
    <row r="42" ht="82.5" customHeight="1">
      <c r="A42" s="43"/>
      <c r="B42" s="44"/>
      <c r="C42" s="45"/>
      <c r="D42" s="46"/>
      <c r="E42" s="47"/>
      <c r="F42" s="48"/>
    </row>
    <row r="43" ht="82.5" customHeight="1">
      <c r="A43" s="43"/>
      <c r="B43" s="44"/>
      <c r="C43" s="45"/>
      <c r="D43" s="46"/>
      <c r="E43" s="47"/>
      <c r="F43" s="48"/>
    </row>
    <row r="44" ht="82.5" customHeight="1">
      <c r="A44" s="43"/>
      <c r="B44" s="44"/>
      <c r="C44" s="45"/>
      <c r="D44" s="46"/>
      <c r="E44" s="47"/>
      <c r="F44" s="48"/>
    </row>
    <row r="45" ht="82.5" customHeight="1">
      <c r="A45" s="43"/>
      <c r="B45" s="44"/>
      <c r="C45" s="45"/>
      <c r="D45" s="46"/>
      <c r="E45" s="47"/>
      <c r="F45" s="48"/>
    </row>
    <row r="46" ht="82.5" customHeight="1">
      <c r="A46" s="43"/>
      <c r="B46" s="44"/>
      <c r="C46" s="45"/>
      <c r="D46" s="46"/>
      <c r="E46" s="47"/>
      <c r="F46" s="48"/>
    </row>
    <row r="47" ht="82.5" customHeight="1">
      <c r="A47" s="43"/>
      <c r="B47" s="44"/>
      <c r="C47" s="45"/>
      <c r="D47" s="46"/>
      <c r="E47" s="47"/>
      <c r="F47" s="48"/>
    </row>
    <row r="48" ht="82.5" customHeight="1">
      <c r="A48" s="43"/>
      <c r="B48" s="44"/>
      <c r="C48" s="45"/>
      <c r="D48" s="46"/>
      <c r="E48" s="47"/>
      <c r="F48" s="48"/>
    </row>
    <row r="49" ht="82.5" customHeight="1">
      <c r="A49" s="43"/>
      <c r="B49" s="44"/>
      <c r="C49" s="45"/>
      <c r="D49" s="46"/>
      <c r="E49" s="47"/>
      <c r="F49" s="48"/>
    </row>
    <row r="50" ht="82.5" customHeight="1">
      <c r="A50" s="43"/>
      <c r="B50" s="44"/>
      <c r="C50" s="45"/>
      <c r="D50" s="46"/>
      <c r="E50" s="47"/>
      <c r="F50" s="48"/>
    </row>
    <row r="51" ht="82.5" customHeight="1">
      <c r="A51" s="43"/>
      <c r="B51" s="44"/>
      <c r="C51" s="45"/>
      <c r="D51" s="46"/>
      <c r="E51" s="47"/>
      <c r="F51" s="48"/>
    </row>
    <row r="52" ht="82.5" customHeight="1">
      <c r="A52" s="43"/>
      <c r="B52" s="44"/>
      <c r="C52" s="45"/>
      <c r="D52" s="46"/>
      <c r="E52" s="47"/>
      <c r="F52" s="48"/>
    </row>
    <row r="53" ht="82.5" customHeight="1">
      <c r="A53" s="43"/>
      <c r="B53" s="44"/>
      <c r="C53" s="45"/>
      <c r="D53" s="46"/>
      <c r="E53" s="47"/>
      <c r="F53" s="48"/>
    </row>
    <row r="54" ht="82.5" customHeight="1">
      <c r="A54" s="43"/>
      <c r="B54" s="44"/>
      <c r="C54" s="45"/>
      <c r="D54" s="46"/>
      <c r="E54" s="47"/>
      <c r="F54" s="48"/>
    </row>
    <row r="55" ht="82.5" customHeight="1">
      <c r="A55" s="43"/>
      <c r="B55" s="44"/>
      <c r="C55" s="45"/>
      <c r="D55" s="46"/>
      <c r="E55" s="47"/>
      <c r="F55" s="48"/>
    </row>
    <row r="56" ht="82.5" customHeight="1">
      <c r="A56" s="43"/>
      <c r="B56" s="44"/>
      <c r="C56" s="45"/>
      <c r="D56" s="46"/>
      <c r="E56" s="47"/>
      <c r="F56" s="48"/>
    </row>
    <row r="57" ht="82.5" customHeight="1">
      <c r="A57" s="43"/>
      <c r="B57" s="44"/>
      <c r="C57" s="45"/>
      <c r="D57" s="46"/>
      <c r="E57" s="47"/>
      <c r="F57" s="48"/>
    </row>
    <row r="58" ht="82.5" customHeight="1">
      <c r="A58" s="43"/>
      <c r="B58" s="44"/>
      <c r="C58" s="45"/>
      <c r="D58" s="46"/>
      <c r="E58" s="47"/>
      <c r="F58" s="48"/>
    </row>
    <row r="59" ht="82.5" customHeight="1">
      <c r="A59" s="43"/>
      <c r="B59" s="44"/>
      <c r="C59" s="45"/>
      <c r="D59" s="46"/>
      <c r="E59" s="47"/>
      <c r="F59" s="48"/>
    </row>
    <row r="60" ht="82.5" customHeight="1">
      <c r="A60" s="43"/>
      <c r="B60" s="44"/>
      <c r="C60" s="45"/>
      <c r="D60" s="46"/>
      <c r="E60" s="47"/>
      <c r="F60" s="48"/>
    </row>
    <row r="61" ht="82.5" customHeight="1">
      <c r="A61" s="43"/>
      <c r="B61" s="44"/>
      <c r="C61" s="45"/>
      <c r="D61" s="46"/>
      <c r="E61" s="47"/>
      <c r="F61" s="48"/>
    </row>
    <row r="62" ht="82.5" customHeight="1">
      <c r="A62" s="43"/>
      <c r="B62" s="44"/>
      <c r="C62" s="45"/>
      <c r="D62" s="46"/>
      <c r="E62" s="47"/>
      <c r="F62" s="48"/>
    </row>
    <row r="63" ht="82.5" customHeight="1">
      <c r="A63" s="43"/>
      <c r="B63" s="44"/>
      <c r="C63" s="45"/>
      <c r="D63" s="46"/>
      <c r="E63" s="47"/>
      <c r="F63" s="48"/>
    </row>
    <row r="64" ht="82.5" customHeight="1">
      <c r="A64" s="43"/>
      <c r="B64" s="44"/>
      <c r="C64" s="45"/>
      <c r="D64" s="46"/>
      <c r="E64" s="47"/>
      <c r="F64" s="48"/>
    </row>
    <row r="65" ht="82.5" customHeight="1">
      <c r="A65" s="43"/>
      <c r="B65" s="44"/>
      <c r="C65" s="45"/>
      <c r="D65" s="46"/>
      <c r="E65" s="47"/>
      <c r="F65" s="48"/>
    </row>
    <row r="66" ht="82.5" customHeight="1">
      <c r="A66" s="43"/>
      <c r="B66" s="44"/>
      <c r="C66" s="45"/>
      <c r="D66" s="46"/>
      <c r="E66" s="47"/>
      <c r="F66" s="48"/>
    </row>
    <row r="67" ht="82.5" customHeight="1">
      <c r="A67" s="43"/>
      <c r="B67" s="44"/>
      <c r="C67" s="45"/>
      <c r="D67" s="46"/>
      <c r="E67" s="47"/>
      <c r="F67" s="48"/>
    </row>
    <row r="68" ht="82.5" customHeight="1">
      <c r="A68" s="43"/>
      <c r="B68" s="44"/>
      <c r="C68" s="45"/>
      <c r="D68" s="46"/>
      <c r="E68" s="47"/>
      <c r="F68" s="48"/>
    </row>
    <row r="69" ht="82.5" customHeight="1">
      <c r="A69" s="43"/>
      <c r="B69" s="44"/>
      <c r="C69" s="45"/>
      <c r="D69" s="46"/>
      <c r="E69" s="47"/>
      <c r="F69" s="48"/>
    </row>
    <row r="70" ht="82.5" customHeight="1">
      <c r="A70" s="43"/>
      <c r="B70" s="44"/>
      <c r="C70" s="45"/>
      <c r="D70" s="46"/>
      <c r="E70" s="47"/>
      <c r="F70" s="48"/>
    </row>
    <row r="71" ht="82.5" customHeight="1">
      <c r="A71" s="43"/>
      <c r="B71" s="44"/>
      <c r="C71" s="45"/>
      <c r="D71" s="46"/>
      <c r="E71" s="47"/>
      <c r="F71" s="48"/>
    </row>
    <row r="72" ht="82.5" customHeight="1">
      <c r="A72" s="43"/>
      <c r="B72" s="44"/>
      <c r="C72" s="45"/>
      <c r="D72" s="46"/>
      <c r="E72" s="47"/>
      <c r="F72" s="48"/>
    </row>
    <row r="73" ht="82.5" customHeight="1">
      <c r="A73" s="43"/>
      <c r="B73" s="44"/>
      <c r="C73" s="45"/>
      <c r="D73" s="46"/>
      <c r="E73" s="47"/>
      <c r="F73" s="48"/>
    </row>
    <row r="74" ht="82.5" customHeight="1">
      <c r="A74" s="43"/>
      <c r="B74" s="44"/>
      <c r="C74" s="45"/>
      <c r="D74" s="46"/>
      <c r="E74" s="47"/>
      <c r="F74" s="48"/>
    </row>
    <row r="75" ht="82.5" customHeight="1">
      <c r="A75" s="43"/>
      <c r="B75" s="44"/>
      <c r="C75" s="45"/>
      <c r="D75" s="46"/>
      <c r="E75" s="47"/>
      <c r="F75" s="48"/>
    </row>
    <row r="76" ht="82.5" customHeight="1">
      <c r="A76" s="43"/>
      <c r="B76" s="44"/>
      <c r="C76" s="45"/>
      <c r="D76" s="46"/>
      <c r="E76" s="47"/>
      <c r="F76" s="48"/>
    </row>
    <row r="77" ht="82.5" customHeight="1">
      <c r="A77" s="43"/>
      <c r="B77" s="44"/>
      <c r="C77" s="45"/>
      <c r="D77" s="46"/>
      <c r="E77" s="47"/>
      <c r="F77" s="48"/>
    </row>
    <row r="78" ht="82.5" customHeight="1">
      <c r="A78" s="43"/>
      <c r="B78" s="44"/>
      <c r="C78" s="45"/>
      <c r="D78" s="46"/>
      <c r="E78" s="47"/>
      <c r="F78" s="48"/>
    </row>
    <row r="79" ht="82.5" customHeight="1">
      <c r="A79" s="43"/>
      <c r="B79" s="44"/>
      <c r="C79" s="45"/>
      <c r="D79" s="46"/>
      <c r="E79" s="47"/>
      <c r="F79" s="48"/>
    </row>
    <row r="80" ht="82.5" customHeight="1">
      <c r="A80" s="43"/>
      <c r="B80" s="44"/>
      <c r="C80" s="45"/>
      <c r="D80" s="46"/>
      <c r="E80" s="47"/>
      <c r="F80" s="48"/>
    </row>
    <row r="81" ht="82.5" customHeight="1">
      <c r="A81" s="43"/>
      <c r="B81" s="44"/>
      <c r="C81" s="45"/>
      <c r="D81" s="46"/>
      <c r="E81" s="47"/>
      <c r="F81" s="48"/>
    </row>
    <row r="82" ht="82.5" customHeight="1">
      <c r="A82" s="43"/>
      <c r="B82" s="44"/>
      <c r="C82" s="45"/>
      <c r="D82" s="46"/>
      <c r="E82" s="47"/>
      <c r="F82" s="48"/>
    </row>
    <row r="83" ht="82.5" customHeight="1">
      <c r="A83" s="43"/>
      <c r="B83" s="44"/>
      <c r="C83" s="45"/>
      <c r="D83" s="46"/>
      <c r="E83" s="47"/>
      <c r="F83" s="48"/>
    </row>
    <row r="84" ht="82.5" customHeight="1">
      <c r="A84" s="43"/>
      <c r="B84" s="44"/>
      <c r="C84" s="45"/>
      <c r="D84" s="46"/>
      <c r="E84" s="47"/>
      <c r="F84" s="48"/>
    </row>
    <row r="85" ht="82.5" customHeight="1">
      <c r="A85" s="43"/>
      <c r="B85" s="44"/>
      <c r="C85" s="45"/>
      <c r="D85" s="46"/>
      <c r="E85" s="47"/>
      <c r="F85" s="48"/>
    </row>
    <row r="86" ht="82.5" customHeight="1">
      <c r="A86" s="43"/>
      <c r="B86" s="44"/>
      <c r="C86" s="45"/>
      <c r="D86" s="46"/>
      <c r="E86" s="47"/>
      <c r="F86" s="48"/>
    </row>
    <row r="87" ht="82.5" customHeight="1">
      <c r="A87" s="43"/>
      <c r="B87" s="44"/>
      <c r="C87" s="45"/>
      <c r="D87" s="46"/>
      <c r="E87" s="47"/>
      <c r="F87" s="48"/>
    </row>
    <row r="88" ht="82.5" customHeight="1">
      <c r="A88" s="43"/>
      <c r="B88" s="44"/>
      <c r="C88" s="45"/>
      <c r="D88" s="46"/>
      <c r="E88" s="47"/>
      <c r="F88" s="48"/>
    </row>
    <row r="89" ht="82.5" customHeight="1">
      <c r="A89" s="43"/>
      <c r="B89" s="44"/>
      <c r="C89" s="45"/>
      <c r="D89" s="46"/>
      <c r="E89" s="47"/>
      <c r="F89" s="48"/>
    </row>
    <row r="90" ht="82.5" customHeight="1">
      <c r="A90" s="43"/>
      <c r="B90" s="44"/>
      <c r="C90" s="45"/>
      <c r="D90" s="46"/>
      <c r="E90" s="47"/>
      <c r="F90" s="48"/>
    </row>
    <row r="91" ht="82.5" customHeight="1">
      <c r="A91" s="43"/>
      <c r="B91" s="44"/>
      <c r="C91" s="45"/>
      <c r="D91" s="46"/>
      <c r="E91" s="47"/>
      <c r="F91" s="48"/>
    </row>
    <row r="92" ht="82.5" customHeight="1">
      <c r="A92" s="43"/>
      <c r="B92" s="44"/>
      <c r="C92" s="45"/>
      <c r="D92" s="46"/>
      <c r="E92" s="47"/>
      <c r="F92" s="48"/>
    </row>
    <row r="93" ht="82.5" customHeight="1">
      <c r="A93" s="43"/>
      <c r="B93" s="44"/>
      <c r="C93" s="45"/>
      <c r="D93" s="46"/>
      <c r="E93" s="47"/>
      <c r="F93" s="48"/>
    </row>
    <row r="94" ht="82.5" customHeight="1">
      <c r="A94" s="43"/>
      <c r="B94" s="44"/>
      <c r="C94" s="45"/>
      <c r="D94" s="46"/>
      <c r="E94" s="47"/>
      <c r="F94" s="48"/>
    </row>
    <row r="95" ht="82.5" customHeight="1">
      <c r="A95" s="43"/>
      <c r="B95" s="44"/>
      <c r="C95" s="45"/>
      <c r="D95" s="46"/>
      <c r="E95" s="47"/>
      <c r="F95" s="48"/>
    </row>
    <row r="96" ht="82.5" customHeight="1">
      <c r="A96" s="43"/>
      <c r="B96" s="44"/>
      <c r="C96" s="45"/>
      <c r="D96" s="46"/>
      <c r="E96" s="47"/>
      <c r="F96" s="48"/>
    </row>
    <row r="97" ht="82.5" customHeight="1">
      <c r="A97" s="43"/>
      <c r="B97" s="44"/>
      <c r="C97" s="45"/>
      <c r="D97" s="46"/>
      <c r="E97" s="47"/>
      <c r="F97" s="48"/>
    </row>
    <row r="98" ht="82.5" customHeight="1">
      <c r="A98" s="43"/>
      <c r="B98" s="44"/>
      <c r="C98" s="45"/>
      <c r="D98" s="46"/>
      <c r="E98" s="47"/>
      <c r="F98" s="48"/>
    </row>
    <row r="99" ht="82.5" customHeight="1">
      <c r="A99" s="43"/>
      <c r="B99" s="44"/>
      <c r="C99" s="45"/>
      <c r="D99" s="46"/>
      <c r="E99" s="47"/>
      <c r="F99" s="48"/>
    </row>
    <row r="100" ht="82.5" customHeight="1">
      <c r="A100" s="43"/>
      <c r="B100" s="44"/>
      <c r="C100" s="45"/>
      <c r="D100" s="46"/>
      <c r="E100" s="47"/>
      <c r="F100" s="48"/>
    </row>
    <row r="101" ht="82.5" customHeight="1">
      <c r="A101" s="43"/>
      <c r="B101" s="44"/>
      <c r="C101" s="45"/>
      <c r="D101" s="46"/>
      <c r="E101" s="47"/>
      <c r="F101" s="48"/>
    </row>
    <row r="102" ht="82.5" customHeight="1">
      <c r="A102" s="43"/>
      <c r="B102" s="44"/>
      <c r="C102" s="45"/>
      <c r="D102" s="46"/>
      <c r="E102" s="47"/>
      <c r="F102" s="48"/>
    </row>
    <row r="103" ht="82.5" customHeight="1">
      <c r="A103" s="43"/>
      <c r="B103" s="44"/>
      <c r="C103" s="45"/>
      <c r="D103" s="46"/>
      <c r="E103" s="47"/>
      <c r="F103" s="48"/>
    </row>
    <row r="104" ht="82.5" customHeight="1">
      <c r="A104" s="43"/>
      <c r="B104" s="44"/>
      <c r="C104" s="45"/>
      <c r="D104" s="46"/>
      <c r="E104" s="47"/>
      <c r="F104" s="48"/>
    </row>
    <row r="105" ht="82.5" customHeight="1">
      <c r="A105" s="43"/>
      <c r="B105" s="44"/>
      <c r="C105" s="45"/>
      <c r="D105" s="46"/>
      <c r="E105" s="47"/>
      <c r="F105" s="48"/>
    </row>
    <row r="106" ht="82.5" customHeight="1">
      <c r="A106" s="43"/>
      <c r="B106" s="44"/>
      <c r="C106" s="45"/>
      <c r="D106" s="46"/>
      <c r="E106" s="47"/>
      <c r="F106" s="48"/>
    </row>
    <row r="107" ht="82.5" customHeight="1">
      <c r="A107" s="43"/>
      <c r="B107" s="44"/>
      <c r="C107" s="45"/>
      <c r="D107" s="46"/>
      <c r="E107" s="47"/>
      <c r="F107" s="48"/>
    </row>
    <row r="108" ht="82.5" customHeight="1">
      <c r="A108" s="43"/>
      <c r="B108" s="44"/>
      <c r="C108" s="45"/>
      <c r="D108" s="46"/>
      <c r="E108" s="47"/>
      <c r="F108" s="48"/>
    </row>
    <row r="109" ht="82.5" customHeight="1">
      <c r="A109" s="43"/>
      <c r="B109" s="44"/>
      <c r="C109" s="45"/>
      <c r="D109" s="46"/>
      <c r="E109" s="47"/>
      <c r="F109" s="48"/>
    </row>
    <row r="110" ht="82.5" customHeight="1">
      <c r="A110" s="43"/>
      <c r="B110" s="44"/>
      <c r="C110" s="45"/>
      <c r="D110" s="46"/>
      <c r="E110" s="47"/>
      <c r="F110" s="48"/>
    </row>
    <row r="111" ht="82.5" customHeight="1">
      <c r="A111" s="43"/>
      <c r="B111" s="44"/>
      <c r="C111" s="45"/>
      <c r="D111" s="46"/>
      <c r="E111" s="47"/>
      <c r="F111" s="48"/>
    </row>
    <row r="112" ht="82.5" customHeight="1">
      <c r="A112" s="43"/>
      <c r="B112" s="44"/>
      <c r="C112" s="45"/>
      <c r="D112" s="46"/>
      <c r="E112" s="47"/>
      <c r="F112" s="48"/>
    </row>
    <row r="113" ht="82.5" customHeight="1">
      <c r="A113" s="43"/>
      <c r="B113" s="44"/>
      <c r="C113" s="45"/>
      <c r="D113" s="46"/>
      <c r="E113" s="47"/>
      <c r="F113" s="48"/>
    </row>
    <row r="114" ht="82.5" customHeight="1">
      <c r="A114" s="43"/>
      <c r="B114" s="44"/>
      <c r="C114" s="45"/>
      <c r="D114" s="46"/>
      <c r="E114" s="47"/>
      <c r="F114" s="48"/>
    </row>
    <row r="115" ht="82.5" customHeight="1">
      <c r="A115" s="43"/>
      <c r="B115" s="44"/>
      <c r="C115" s="45"/>
      <c r="D115" s="46"/>
      <c r="E115" s="47"/>
      <c r="F115" s="48"/>
    </row>
    <row r="116" ht="82.5" customHeight="1">
      <c r="A116" s="43"/>
      <c r="B116" s="44"/>
      <c r="C116" s="45"/>
      <c r="D116" s="46"/>
      <c r="E116" s="47"/>
      <c r="F116" s="48"/>
    </row>
    <row r="117" ht="82.5" customHeight="1">
      <c r="A117" s="43"/>
      <c r="B117" s="44"/>
      <c r="C117" s="45"/>
      <c r="D117" s="46"/>
      <c r="E117" s="47"/>
      <c r="F117" s="48"/>
    </row>
    <row r="118" ht="82.5" customHeight="1">
      <c r="A118" s="43"/>
      <c r="B118" s="44"/>
      <c r="C118" s="45"/>
      <c r="D118" s="46"/>
      <c r="E118" s="47"/>
      <c r="F118" s="48"/>
    </row>
    <row r="119" ht="82.5" customHeight="1">
      <c r="A119" s="43"/>
      <c r="B119" s="44"/>
      <c r="C119" s="45"/>
      <c r="D119" s="46"/>
      <c r="E119" s="47"/>
      <c r="F119" s="48"/>
    </row>
    <row r="120" ht="82.5" customHeight="1">
      <c r="A120" s="43"/>
      <c r="B120" s="44"/>
      <c r="C120" s="45"/>
      <c r="D120" s="46"/>
      <c r="E120" s="47"/>
      <c r="F120" s="48"/>
    </row>
    <row r="121" ht="82.5" customHeight="1">
      <c r="A121" s="43"/>
      <c r="B121" s="44"/>
      <c r="C121" s="45"/>
      <c r="D121" s="46"/>
      <c r="E121" s="47"/>
      <c r="F121" s="48"/>
    </row>
    <row r="122" ht="82.5" customHeight="1">
      <c r="A122" s="43"/>
      <c r="B122" s="44"/>
      <c r="C122" s="45"/>
      <c r="D122" s="46"/>
      <c r="E122" s="47"/>
      <c r="F122" s="48"/>
    </row>
    <row r="123" ht="82.5" customHeight="1">
      <c r="A123" s="43"/>
      <c r="B123" s="44"/>
      <c r="C123" s="45"/>
      <c r="D123" s="46"/>
      <c r="E123" s="47"/>
      <c r="F123" s="48"/>
    </row>
    <row r="124" ht="82.5" customHeight="1">
      <c r="A124" s="43"/>
      <c r="B124" s="44"/>
      <c r="C124" s="45"/>
      <c r="D124" s="46"/>
      <c r="E124" s="47"/>
      <c r="F124" s="48"/>
    </row>
    <row r="125" ht="82.5" customHeight="1">
      <c r="A125" s="43"/>
      <c r="B125" s="44"/>
      <c r="C125" s="45"/>
      <c r="D125" s="46"/>
      <c r="E125" s="47"/>
      <c r="F125" s="48"/>
    </row>
    <row r="126" ht="82.5" customHeight="1">
      <c r="A126" s="43"/>
      <c r="B126" s="44"/>
      <c r="C126" s="45"/>
      <c r="D126" s="46"/>
      <c r="E126" s="47"/>
      <c r="F126" s="48"/>
    </row>
    <row r="127" ht="82.5" customHeight="1">
      <c r="A127" s="43"/>
      <c r="B127" s="44"/>
      <c r="C127" s="45"/>
      <c r="D127" s="46"/>
      <c r="E127" s="47"/>
      <c r="F127" s="48"/>
    </row>
    <row r="128" ht="82.5" customHeight="1">
      <c r="A128" s="43"/>
      <c r="B128" s="44"/>
      <c r="C128" s="45"/>
      <c r="D128" s="46"/>
      <c r="E128" s="47"/>
      <c r="F128" s="48"/>
    </row>
    <row r="129" ht="82.5" customHeight="1">
      <c r="A129" s="43"/>
      <c r="B129" s="44"/>
      <c r="C129" s="45"/>
      <c r="D129" s="46"/>
      <c r="E129" s="47"/>
      <c r="F129" s="48"/>
    </row>
    <row r="130" ht="82.5" customHeight="1">
      <c r="A130" s="43"/>
      <c r="B130" s="44"/>
      <c r="C130" s="45"/>
      <c r="D130" s="46"/>
      <c r="E130" s="47"/>
      <c r="F130" s="48"/>
    </row>
    <row r="131" ht="82.5" customHeight="1">
      <c r="A131" s="43"/>
      <c r="B131" s="44"/>
      <c r="C131" s="45"/>
      <c r="D131" s="46"/>
      <c r="E131" s="47"/>
      <c r="F131" s="48"/>
    </row>
    <row r="132" ht="82.5" customHeight="1">
      <c r="A132" s="43"/>
      <c r="B132" s="44"/>
      <c r="C132" s="45"/>
      <c r="D132" s="46"/>
      <c r="E132" s="47"/>
      <c r="F132" s="48"/>
    </row>
    <row r="133" ht="82.5" customHeight="1">
      <c r="A133" s="43"/>
      <c r="B133" s="44"/>
      <c r="C133" s="45"/>
      <c r="D133" s="46"/>
      <c r="E133" s="47"/>
      <c r="F133" s="48"/>
    </row>
    <row r="134" ht="82.5" customHeight="1">
      <c r="A134" s="43"/>
      <c r="B134" s="44"/>
      <c r="C134" s="45"/>
      <c r="D134" s="46"/>
      <c r="E134" s="47"/>
      <c r="F134" s="48"/>
    </row>
    <row r="135" ht="82.5" customHeight="1">
      <c r="A135" s="43"/>
      <c r="B135" s="44"/>
      <c r="C135" s="45"/>
      <c r="D135" s="46"/>
      <c r="E135" s="47"/>
      <c r="F135" s="48"/>
    </row>
    <row r="136" ht="82.5" customHeight="1">
      <c r="A136" s="43"/>
      <c r="B136" s="44"/>
      <c r="C136" s="45"/>
      <c r="D136" s="46"/>
      <c r="E136" s="47"/>
      <c r="F136" s="48"/>
    </row>
    <row r="137" ht="82.5" customHeight="1">
      <c r="A137" s="43"/>
      <c r="B137" s="44"/>
      <c r="C137" s="45"/>
      <c r="D137" s="46"/>
      <c r="E137" s="47"/>
      <c r="F137" s="48"/>
    </row>
    <row r="138" ht="82.5" customHeight="1">
      <c r="A138" s="43"/>
      <c r="B138" s="44"/>
      <c r="C138" s="45"/>
      <c r="D138" s="46"/>
      <c r="E138" s="47"/>
      <c r="F138" s="48"/>
    </row>
    <row r="139" ht="82.5" customHeight="1">
      <c r="A139" s="43"/>
      <c r="B139" s="44"/>
      <c r="C139" s="45"/>
      <c r="D139" s="46"/>
      <c r="E139" s="47"/>
      <c r="F139" s="48"/>
    </row>
    <row r="140" ht="82.5" customHeight="1">
      <c r="A140" s="43"/>
      <c r="B140" s="44"/>
      <c r="C140" s="45"/>
      <c r="D140" s="46"/>
      <c r="E140" s="47"/>
      <c r="F140" s="48"/>
    </row>
    <row r="141" ht="82.5" customHeight="1">
      <c r="A141" s="43"/>
      <c r="B141" s="44"/>
      <c r="C141" s="45"/>
      <c r="D141" s="46"/>
      <c r="E141" s="47"/>
      <c r="F141" s="48"/>
    </row>
    <row r="142" ht="82.5" customHeight="1">
      <c r="A142" s="43"/>
      <c r="B142" s="44"/>
      <c r="C142" s="45"/>
      <c r="D142" s="46"/>
      <c r="E142" s="47"/>
      <c r="F142" s="48"/>
    </row>
    <row r="143" ht="82.5" customHeight="1">
      <c r="A143" s="43"/>
      <c r="B143" s="44"/>
      <c r="C143" s="45"/>
      <c r="D143" s="46"/>
      <c r="E143" s="47"/>
      <c r="F143" s="48"/>
    </row>
    <row r="144" ht="82.5" customHeight="1">
      <c r="A144" s="43"/>
      <c r="B144" s="44"/>
      <c r="C144" s="45"/>
      <c r="D144" s="46"/>
      <c r="E144" s="47"/>
      <c r="F144" s="48"/>
    </row>
    <row r="145" ht="82.5" customHeight="1">
      <c r="A145" s="43"/>
      <c r="B145" s="44"/>
      <c r="C145" s="45"/>
      <c r="D145" s="46"/>
      <c r="E145" s="47"/>
      <c r="F145" s="48"/>
    </row>
    <row r="146" ht="82.5" customHeight="1">
      <c r="A146" s="43"/>
      <c r="B146" s="44"/>
      <c r="C146" s="45"/>
      <c r="D146" s="46"/>
      <c r="E146" s="47"/>
      <c r="F146" s="48"/>
    </row>
    <row r="147" ht="82.5" customHeight="1">
      <c r="A147" s="43"/>
      <c r="B147" s="44"/>
      <c r="C147" s="45"/>
      <c r="D147" s="46"/>
      <c r="E147" s="47"/>
      <c r="F147" s="48"/>
    </row>
    <row r="148" ht="82.5" customHeight="1">
      <c r="A148" s="43"/>
      <c r="B148" s="44"/>
      <c r="C148" s="45"/>
      <c r="D148" s="46"/>
      <c r="E148" s="47"/>
      <c r="F148" s="48"/>
    </row>
    <row r="149" ht="82.5" customHeight="1">
      <c r="A149" s="43"/>
      <c r="B149" s="44"/>
      <c r="C149" s="45"/>
      <c r="D149" s="46"/>
      <c r="E149" s="47"/>
      <c r="F149" s="48"/>
    </row>
    <row r="150" ht="82.5" customHeight="1">
      <c r="A150" s="43"/>
      <c r="B150" s="44"/>
      <c r="C150" s="45"/>
      <c r="D150" s="46"/>
      <c r="E150" s="47"/>
      <c r="F150" s="48"/>
    </row>
    <row r="151" ht="82.5" customHeight="1">
      <c r="A151" s="43"/>
      <c r="B151" s="44"/>
      <c r="C151" s="45"/>
      <c r="D151" s="46"/>
      <c r="E151" s="47"/>
      <c r="F151" s="48"/>
    </row>
    <row r="152" ht="82.5" customHeight="1">
      <c r="A152" s="43"/>
      <c r="B152" s="44"/>
      <c r="C152" s="45"/>
      <c r="D152" s="46"/>
      <c r="E152" s="47"/>
      <c r="F152" s="48"/>
    </row>
    <row r="153" ht="82.5" customHeight="1">
      <c r="A153" s="43"/>
      <c r="B153" s="44"/>
      <c r="C153" s="45"/>
      <c r="D153" s="46"/>
      <c r="E153" s="47"/>
      <c r="F153" s="48"/>
    </row>
    <row r="154" ht="82.5" customHeight="1">
      <c r="A154" s="43"/>
      <c r="B154" s="44"/>
      <c r="C154" s="45"/>
      <c r="D154" s="46"/>
      <c r="E154" s="47"/>
      <c r="F154" s="48"/>
    </row>
    <row r="155" ht="82.5" customHeight="1">
      <c r="A155" s="43"/>
      <c r="B155" s="44"/>
      <c r="C155" s="45"/>
      <c r="D155" s="46"/>
      <c r="E155" s="47"/>
      <c r="F155" s="48"/>
    </row>
    <row r="156" ht="82.5" customHeight="1">
      <c r="A156" s="43"/>
      <c r="B156" s="44"/>
      <c r="C156" s="45"/>
      <c r="D156" s="46"/>
      <c r="E156" s="47"/>
      <c r="F156" s="48"/>
    </row>
    <row r="157" ht="82.5" customHeight="1">
      <c r="A157" s="43"/>
      <c r="B157" s="44"/>
      <c r="C157" s="45"/>
      <c r="D157" s="46"/>
      <c r="E157" s="47"/>
      <c r="F157" s="48"/>
    </row>
    <row r="158" ht="82.5" customHeight="1">
      <c r="A158" s="43"/>
      <c r="B158" s="44"/>
      <c r="C158" s="45"/>
      <c r="D158" s="46"/>
      <c r="E158" s="47"/>
      <c r="F158" s="48"/>
    </row>
    <row r="159" ht="82.5" customHeight="1">
      <c r="A159" s="43"/>
      <c r="B159" s="44"/>
      <c r="C159" s="45"/>
      <c r="D159" s="46"/>
      <c r="E159" s="47"/>
      <c r="F159" s="48"/>
    </row>
    <row r="160" ht="82.5" customHeight="1">
      <c r="A160" s="43"/>
      <c r="B160" s="44"/>
      <c r="C160" s="45"/>
      <c r="D160" s="46"/>
      <c r="E160" s="47"/>
      <c r="F160" s="48"/>
    </row>
    <row r="161" ht="82.5" customHeight="1">
      <c r="A161" s="43"/>
      <c r="B161" s="44"/>
      <c r="C161" s="45"/>
      <c r="D161" s="46"/>
      <c r="E161" s="47"/>
      <c r="F161" s="48"/>
    </row>
    <row r="162" ht="82.5" customHeight="1">
      <c r="A162" s="43"/>
      <c r="B162" s="44"/>
      <c r="C162" s="45"/>
      <c r="D162" s="46"/>
      <c r="E162" s="47"/>
      <c r="F162" s="48"/>
    </row>
    <row r="163" ht="82.5" customHeight="1">
      <c r="A163" s="43"/>
      <c r="B163" s="44"/>
      <c r="C163" s="45"/>
      <c r="D163" s="46"/>
      <c r="E163" s="47"/>
      <c r="F163" s="48"/>
    </row>
    <row r="164" ht="82.5" customHeight="1">
      <c r="A164" s="43"/>
      <c r="B164" s="44"/>
      <c r="C164" s="45"/>
      <c r="D164" s="46"/>
      <c r="E164" s="47"/>
      <c r="F164" s="48"/>
    </row>
    <row r="165" ht="82.5" customHeight="1">
      <c r="A165" s="43"/>
      <c r="B165" s="44"/>
      <c r="C165" s="45"/>
      <c r="D165" s="46"/>
      <c r="E165" s="47"/>
      <c r="F165" s="48"/>
    </row>
    <row r="166" ht="82.5" customHeight="1">
      <c r="A166" s="43"/>
      <c r="B166" s="44"/>
      <c r="C166" s="45"/>
      <c r="D166" s="46"/>
      <c r="E166" s="47"/>
      <c r="F166" s="48"/>
    </row>
    <row r="167" ht="82.5" customHeight="1">
      <c r="A167" s="43"/>
      <c r="B167" s="44"/>
      <c r="C167" s="45"/>
      <c r="D167" s="46"/>
      <c r="E167" s="47"/>
      <c r="F167" s="48"/>
    </row>
    <row r="168" ht="82.5" customHeight="1">
      <c r="A168" s="43"/>
      <c r="B168" s="44"/>
      <c r="C168" s="45"/>
      <c r="D168" s="46"/>
      <c r="E168" s="47"/>
      <c r="F168" s="48"/>
    </row>
    <row r="169" ht="82.5" customHeight="1">
      <c r="A169" s="43"/>
      <c r="B169" s="44"/>
      <c r="C169" s="45"/>
      <c r="D169" s="46"/>
      <c r="E169" s="47"/>
      <c r="F169" s="48"/>
    </row>
    <row r="170" ht="82.5" customHeight="1">
      <c r="A170" s="43"/>
      <c r="B170" s="44"/>
      <c r="C170" s="45"/>
      <c r="D170" s="46"/>
      <c r="E170" s="47"/>
      <c r="F170" s="48"/>
    </row>
    <row r="171" ht="82.5" customHeight="1">
      <c r="A171" s="43"/>
      <c r="B171" s="44"/>
      <c r="C171" s="45"/>
      <c r="D171" s="46"/>
      <c r="E171" s="47"/>
      <c r="F171" s="48"/>
    </row>
    <row r="172" ht="82.5" customHeight="1">
      <c r="A172" s="43"/>
      <c r="B172" s="44"/>
      <c r="C172" s="45"/>
      <c r="D172" s="46"/>
      <c r="E172" s="47"/>
      <c r="F172" s="48"/>
    </row>
    <row r="173" ht="82.5" customHeight="1">
      <c r="A173" s="43"/>
      <c r="B173" s="44"/>
      <c r="C173" s="45"/>
      <c r="D173" s="46"/>
      <c r="E173" s="47"/>
      <c r="F173" s="48"/>
    </row>
    <row r="174" ht="82.5" customHeight="1">
      <c r="A174" s="43"/>
      <c r="B174" s="44"/>
      <c r="C174" s="45"/>
      <c r="D174" s="46"/>
      <c r="E174" s="47"/>
      <c r="F174" s="48"/>
    </row>
    <row r="175" ht="82.5" customHeight="1">
      <c r="A175" s="43"/>
      <c r="B175" s="44"/>
      <c r="C175" s="45"/>
      <c r="D175" s="46"/>
      <c r="E175" s="47"/>
      <c r="F175" s="48"/>
    </row>
    <row r="176" ht="82.5" customHeight="1">
      <c r="A176" s="43"/>
      <c r="B176" s="44"/>
      <c r="C176" s="45"/>
      <c r="D176" s="46"/>
      <c r="E176" s="47"/>
      <c r="F176" s="48"/>
    </row>
    <row r="177" ht="82.5" customHeight="1">
      <c r="A177" s="43"/>
      <c r="B177" s="44"/>
      <c r="C177" s="45"/>
      <c r="D177" s="46"/>
      <c r="E177" s="47"/>
      <c r="F177" s="48"/>
    </row>
    <row r="178" ht="82.5" customHeight="1">
      <c r="A178" s="43"/>
      <c r="B178" s="44"/>
      <c r="C178" s="45"/>
      <c r="D178" s="46"/>
      <c r="E178" s="47"/>
      <c r="F178" s="48"/>
    </row>
    <row r="179" ht="82.5" customHeight="1">
      <c r="A179" s="43"/>
      <c r="B179" s="44"/>
      <c r="C179" s="45"/>
      <c r="D179" s="46"/>
      <c r="E179" s="47"/>
      <c r="F179" s="48"/>
    </row>
    <row r="180" ht="82.5" customHeight="1">
      <c r="A180" s="43"/>
      <c r="B180" s="44"/>
      <c r="C180" s="45"/>
      <c r="D180" s="46"/>
      <c r="E180" s="47"/>
      <c r="F180" s="48"/>
    </row>
    <row r="181" ht="82.5" customHeight="1">
      <c r="A181" s="43"/>
      <c r="B181" s="44"/>
      <c r="C181" s="45"/>
      <c r="D181" s="46"/>
      <c r="E181" s="47"/>
      <c r="F181" s="48"/>
    </row>
    <row r="182" ht="82.5" customHeight="1">
      <c r="A182" s="43"/>
      <c r="B182" s="44"/>
      <c r="C182" s="45"/>
      <c r="D182" s="46"/>
      <c r="E182" s="47"/>
      <c r="F182" s="48"/>
    </row>
    <row r="183" ht="82.5" customHeight="1">
      <c r="A183" s="43"/>
      <c r="B183" s="44"/>
      <c r="C183" s="45"/>
      <c r="D183" s="46"/>
      <c r="E183" s="47"/>
      <c r="F183" s="48"/>
    </row>
    <row r="184" ht="82.5" customHeight="1">
      <c r="A184" s="43"/>
      <c r="B184" s="44"/>
      <c r="C184" s="45"/>
      <c r="D184" s="46"/>
      <c r="E184" s="47"/>
      <c r="F184" s="48"/>
    </row>
    <row r="185" ht="82.5" customHeight="1">
      <c r="A185" s="43"/>
      <c r="B185" s="44"/>
      <c r="C185" s="45"/>
      <c r="D185" s="46"/>
      <c r="E185" s="47"/>
      <c r="F185" s="48"/>
    </row>
    <row r="186" ht="82.5" customHeight="1">
      <c r="A186" s="43"/>
      <c r="B186" s="44"/>
      <c r="C186" s="45"/>
      <c r="D186" s="46"/>
      <c r="E186" s="47"/>
      <c r="F186" s="48"/>
    </row>
    <row r="187" ht="82.5" customHeight="1">
      <c r="A187" s="43"/>
      <c r="B187" s="44"/>
      <c r="C187" s="45"/>
      <c r="D187" s="46"/>
      <c r="E187" s="47"/>
      <c r="F187" s="48"/>
    </row>
    <row r="188" ht="82.5" customHeight="1">
      <c r="A188" s="43"/>
      <c r="B188" s="44"/>
      <c r="C188" s="45"/>
      <c r="D188" s="46"/>
      <c r="E188" s="47"/>
      <c r="F188" s="48"/>
    </row>
    <row r="189" ht="82.5" customHeight="1">
      <c r="A189" s="43"/>
      <c r="B189" s="44"/>
      <c r="C189" s="45"/>
      <c r="D189" s="46"/>
      <c r="E189" s="47"/>
      <c r="F189" s="48"/>
    </row>
    <row r="190" ht="82.5" customHeight="1">
      <c r="A190" s="43"/>
      <c r="B190" s="44"/>
      <c r="C190" s="45"/>
      <c r="D190" s="46"/>
      <c r="E190" s="47"/>
      <c r="F190" s="48"/>
    </row>
    <row r="191" ht="82.5" customHeight="1">
      <c r="A191" s="43"/>
      <c r="B191" s="44"/>
      <c r="C191" s="45"/>
      <c r="D191" s="46"/>
      <c r="E191" s="47"/>
      <c r="F191" s="48"/>
    </row>
    <row r="192" ht="82.5" customHeight="1">
      <c r="A192" s="43"/>
      <c r="B192" s="44"/>
      <c r="C192" s="45"/>
      <c r="D192" s="46"/>
      <c r="E192" s="47"/>
      <c r="F192" s="48"/>
    </row>
    <row r="193" ht="82.5" customHeight="1">
      <c r="A193" s="43"/>
      <c r="B193" s="44"/>
      <c r="C193" s="45"/>
      <c r="D193" s="46"/>
      <c r="E193" s="47"/>
      <c r="F193" s="48"/>
    </row>
    <row r="194" ht="82.5" customHeight="1">
      <c r="A194" s="43"/>
      <c r="B194" s="44"/>
      <c r="C194" s="45"/>
      <c r="D194" s="46"/>
      <c r="E194" s="47"/>
      <c r="F194" s="48"/>
    </row>
    <row r="195" ht="82.5" customHeight="1">
      <c r="A195" s="43"/>
      <c r="B195" s="44"/>
      <c r="C195" s="45"/>
      <c r="D195" s="46"/>
      <c r="E195" s="47"/>
      <c r="F195" s="48"/>
    </row>
    <row r="196" ht="82.5" customHeight="1">
      <c r="A196" s="43"/>
      <c r="B196" s="44"/>
      <c r="C196" s="45"/>
      <c r="D196" s="46"/>
      <c r="E196" s="47"/>
      <c r="F196" s="48"/>
    </row>
    <row r="197" ht="82.5" customHeight="1">
      <c r="A197" s="43"/>
      <c r="B197" s="44"/>
      <c r="C197" s="45"/>
      <c r="D197" s="46"/>
      <c r="E197" s="47"/>
      <c r="F197" s="48"/>
    </row>
    <row r="198" ht="82.5" customHeight="1">
      <c r="A198" s="43"/>
      <c r="B198" s="44"/>
      <c r="C198" s="45"/>
      <c r="D198" s="46"/>
      <c r="E198" s="47"/>
      <c r="F198" s="48"/>
    </row>
    <row r="199" ht="82.5" customHeight="1">
      <c r="A199" s="43"/>
      <c r="B199" s="44"/>
      <c r="C199" s="45"/>
      <c r="D199" s="46"/>
      <c r="E199" s="47"/>
      <c r="F199" s="48"/>
    </row>
    <row r="200" ht="82.5" customHeight="1">
      <c r="A200" s="43"/>
      <c r="B200" s="44"/>
      <c r="C200" s="45"/>
      <c r="D200" s="46"/>
      <c r="E200" s="47"/>
      <c r="F200" s="48"/>
    </row>
    <row r="201" ht="82.5" customHeight="1">
      <c r="A201" s="43"/>
      <c r="B201" s="44"/>
      <c r="C201" s="45"/>
      <c r="D201" s="46"/>
      <c r="E201" s="47"/>
      <c r="F201" s="48"/>
    </row>
    <row r="202" ht="82.5" customHeight="1">
      <c r="A202" s="43"/>
      <c r="B202" s="44"/>
      <c r="C202" s="45"/>
      <c r="D202" s="46"/>
      <c r="E202" s="47"/>
      <c r="F202" s="48"/>
    </row>
    <row r="203" ht="82.5" customHeight="1">
      <c r="A203" s="43"/>
      <c r="B203" s="44"/>
      <c r="C203" s="45"/>
      <c r="D203" s="46"/>
      <c r="E203" s="47"/>
      <c r="F203" s="48"/>
    </row>
    <row r="204" ht="82.5" customHeight="1">
      <c r="A204" s="43"/>
      <c r="B204" s="44"/>
      <c r="C204" s="45"/>
      <c r="D204" s="46"/>
      <c r="E204" s="47"/>
      <c r="F204" s="48"/>
    </row>
    <row r="205" ht="82.5" customHeight="1">
      <c r="A205" s="43"/>
      <c r="B205" s="44"/>
      <c r="C205" s="45"/>
      <c r="D205" s="46"/>
      <c r="E205" s="47"/>
      <c r="F205" s="48"/>
    </row>
    <row r="206" ht="82.5" customHeight="1">
      <c r="A206" s="43"/>
      <c r="B206" s="44"/>
      <c r="C206" s="45"/>
      <c r="D206" s="46"/>
      <c r="E206" s="47"/>
      <c r="F206" s="48"/>
    </row>
    <row r="207" ht="82.5" customHeight="1">
      <c r="A207" s="43"/>
      <c r="B207" s="44"/>
      <c r="C207" s="45"/>
      <c r="D207" s="46"/>
      <c r="E207" s="47"/>
      <c r="F207" s="48"/>
    </row>
    <row r="208" ht="82.5" customHeight="1">
      <c r="A208" s="43"/>
      <c r="B208" s="44"/>
      <c r="C208" s="45"/>
      <c r="D208" s="46"/>
      <c r="E208" s="47"/>
      <c r="F208" s="48"/>
    </row>
    <row r="209" ht="82.5" customHeight="1">
      <c r="A209" s="43"/>
      <c r="B209" s="44"/>
      <c r="C209" s="45"/>
      <c r="D209" s="46"/>
      <c r="E209" s="47"/>
      <c r="F209" s="48"/>
    </row>
    <row r="210" ht="82.5" customHeight="1">
      <c r="A210" s="43"/>
      <c r="B210" s="44"/>
      <c r="C210" s="45"/>
      <c r="D210" s="46"/>
      <c r="E210" s="47"/>
      <c r="F210" s="48"/>
    </row>
    <row r="211" ht="82.5" customHeight="1">
      <c r="A211" s="43"/>
      <c r="B211" s="44"/>
      <c r="C211" s="45"/>
      <c r="D211" s="46"/>
      <c r="E211" s="47"/>
      <c r="F211" s="48"/>
    </row>
    <row r="212" ht="82.5" customHeight="1">
      <c r="A212" s="43"/>
      <c r="B212" s="44"/>
      <c r="C212" s="45"/>
      <c r="D212" s="46"/>
      <c r="E212" s="47"/>
      <c r="F212" s="48"/>
    </row>
    <row r="213" ht="82.5" customHeight="1">
      <c r="A213" s="43"/>
      <c r="B213" s="44"/>
      <c r="C213" s="45"/>
      <c r="D213" s="46"/>
      <c r="E213" s="47"/>
      <c r="F213" s="48"/>
    </row>
    <row r="214" ht="82.5" customHeight="1">
      <c r="A214" s="43"/>
      <c r="B214" s="44"/>
      <c r="C214" s="45"/>
      <c r="D214" s="46"/>
      <c r="E214" s="47"/>
      <c r="F214" s="48"/>
    </row>
    <row r="215" ht="82.5" customHeight="1">
      <c r="A215" s="43"/>
      <c r="B215" s="44"/>
      <c r="C215" s="45"/>
      <c r="D215" s="46"/>
      <c r="E215" s="47"/>
      <c r="F215" s="48"/>
    </row>
    <row r="216" ht="82.5" customHeight="1">
      <c r="A216" s="43"/>
      <c r="B216" s="44"/>
      <c r="C216" s="45"/>
      <c r="D216" s="46"/>
      <c r="E216" s="47"/>
      <c r="F216" s="48"/>
    </row>
    <row r="217" ht="82.5" customHeight="1">
      <c r="A217" s="43"/>
      <c r="B217" s="44"/>
      <c r="C217" s="45"/>
      <c r="D217" s="46"/>
      <c r="E217" s="47"/>
      <c r="F217" s="48"/>
    </row>
    <row r="218" ht="82.5" customHeight="1">
      <c r="A218" s="43"/>
      <c r="B218" s="44"/>
      <c r="C218" s="45"/>
      <c r="D218" s="46"/>
      <c r="E218" s="47"/>
      <c r="F218" s="48"/>
    </row>
    <row r="219" ht="82.5" customHeight="1">
      <c r="A219" s="43"/>
      <c r="B219" s="44"/>
      <c r="C219" s="45"/>
      <c r="D219" s="46"/>
      <c r="E219" s="47"/>
      <c r="F219" s="48"/>
    </row>
    <row r="220" ht="82.5" customHeight="1">
      <c r="A220" s="43"/>
      <c r="B220" s="44"/>
      <c r="C220" s="45"/>
      <c r="D220" s="46"/>
      <c r="E220" s="47"/>
      <c r="F220" s="4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4A249A94-59D8-419C-AE8F-478BF03CB3FB}" filter="1" showAutoFilter="1">
      <autoFilter ref="$A$3:$F$220"/>
      <extLst>
        <ext uri="GoogleSheetsCustomDataVersion1">
          <go:sheetsCustomData xmlns:go="http://customooxmlschemas.google.com/" filterViewId="1590485450"/>
        </ext>
      </extLst>
    </customSheetView>
    <customSheetView guid="{BDDC07DA-A55E-4385-B8A6-14E91ECF4DC4}" filter="1" showAutoFilter="1">
      <autoFilter ref="$A$3:$F$220"/>
      <extLst>
        <ext uri="GoogleSheetsCustomDataVersion1">
          <go:sheetsCustomData xmlns:go="http://customooxmlschemas.google.com/" filterViewId="1818000665"/>
        </ext>
      </extLst>
    </customSheetView>
    <customSheetView guid="{F10E597C-0A41-47D1-A2EC-7A96A77D0D8B}" filter="1" showAutoFilter="1">
      <autoFilter ref="$A$3:$F$220"/>
      <extLst>
        <ext uri="GoogleSheetsCustomDataVersion1">
          <go:sheetsCustomData xmlns:go="http://customooxmlschemas.google.com/" filterViewId="502705668"/>
        </ext>
      </extLst>
    </customSheetView>
  </customSheetViews>
  <mergeCells count="2">
    <mergeCell ref="A1:F1"/>
    <mergeCell ref="A2:C2"/>
  </mergeCells>
  <dataValidations>
    <dataValidation type="decimal" operator="greaterThan" allowBlank="1" showDropDown="1" showErrorMessage="1" sqref="J4">
      <formula1>0.0</formula1>
    </dataValidation>
  </dataValidations>
  <drawing r:id="rId1"/>
  <tableParts count="1">
    <tablePart r:id="rId3"/>
  </tableParts>
  <extLst>
    <ext uri="{3A4CF648-6AED-40f4-86FF-DC5316D8AED3}">
      <x14:slicerList>
        <x14:slicer r:id="rId4"/>
      </x14:slicerList>
    </ext>
  </extLst>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1.38"/>
    <col customWidth="1" min="3" max="3" width="25.13"/>
    <col customWidth="1" min="4" max="4" width="18.25"/>
    <col customWidth="1" min="5" max="5" width="13.75"/>
    <col customWidth="1" min="6" max="6" width="27.75"/>
  </cols>
  <sheetData>
    <row r="1" ht="60.0" customHeight="1">
      <c r="A1" s="29" t="s">
        <v>264</v>
      </c>
      <c r="G1" s="2"/>
    </row>
    <row r="2" ht="37.5" customHeight="1">
      <c r="A2" s="49" t="s">
        <v>266</v>
      </c>
      <c r="B2" s="4"/>
      <c r="C2" s="4"/>
      <c r="D2" s="50"/>
      <c r="E2" s="50"/>
      <c r="F2" s="32"/>
      <c r="G2" s="33"/>
      <c r="H2" s="33"/>
      <c r="I2" s="33"/>
      <c r="J2" s="33"/>
      <c r="K2" s="33"/>
      <c r="L2" s="33"/>
      <c r="M2" s="33"/>
      <c r="N2" s="33"/>
      <c r="O2" s="33"/>
      <c r="P2" s="33"/>
      <c r="Q2" s="33"/>
      <c r="R2" s="33"/>
      <c r="S2" s="33"/>
      <c r="T2" s="33"/>
      <c r="U2" s="33"/>
      <c r="V2" s="33"/>
      <c r="W2" s="33"/>
      <c r="X2" s="33"/>
      <c r="Y2" s="33"/>
      <c r="Z2" s="33"/>
    </row>
    <row r="3" ht="15.75" customHeight="1">
      <c r="A3" s="34" t="s">
        <v>265</v>
      </c>
      <c r="B3" s="35" t="s">
        <v>3</v>
      </c>
      <c r="C3" s="35" t="s">
        <v>267</v>
      </c>
      <c r="D3" s="35" t="s">
        <v>5</v>
      </c>
      <c r="E3" s="35" t="s">
        <v>6</v>
      </c>
      <c r="F3" s="35" t="s">
        <v>7</v>
      </c>
      <c r="G3" s="33"/>
      <c r="H3" s="33"/>
      <c r="I3" s="33"/>
      <c r="J3" s="33"/>
      <c r="K3" s="33"/>
      <c r="L3" s="33"/>
      <c r="M3" s="33"/>
      <c r="N3" s="33"/>
      <c r="O3" s="33"/>
      <c r="P3" s="33"/>
      <c r="Q3" s="33"/>
      <c r="R3" s="33"/>
      <c r="S3" s="33"/>
      <c r="T3" s="33"/>
      <c r="U3" s="33"/>
      <c r="V3" s="33"/>
      <c r="W3" s="33"/>
      <c r="X3" s="33"/>
      <c r="Y3" s="33"/>
      <c r="Z3" s="33"/>
    </row>
    <row r="4" ht="82.5" customHeight="1">
      <c r="A4" s="43"/>
      <c r="B4" s="44"/>
      <c r="C4" s="45"/>
      <c r="D4" s="46"/>
      <c r="E4" s="47"/>
      <c r="F4" s="48"/>
    </row>
    <row r="5" ht="82.5" customHeight="1">
      <c r="A5" s="43"/>
      <c r="B5" s="44"/>
      <c r="C5" s="45"/>
      <c r="D5" s="46"/>
      <c r="E5" s="47"/>
      <c r="F5" s="48"/>
    </row>
    <row r="6" ht="82.5" customHeight="1">
      <c r="A6" s="43"/>
      <c r="B6" s="44"/>
      <c r="C6" s="45"/>
      <c r="D6" s="46"/>
      <c r="E6" s="47"/>
      <c r="F6" s="48"/>
    </row>
    <row r="7" ht="82.5" customHeight="1">
      <c r="A7" s="43"/>
      <c r="B7" s="44"/>
      <c r="C7" s="45"/>
      <c r="D7" s="46"/>
      <c r="E7" s="47"/>
      <c r="F7" s="48"/>
    </row>
    <row r="8" ht="82.5" customHeight="1">
      <c r="A8" s="43"/>
      <c r="B8" s="44"/>
      <c r="C8" s="45"/>
      <c r="D8" s="46"/>
      <c r="E8" s="47"/>
      <c r="F8" s="48"/>
    </row>
    <row r="9" ht="82.5" customHeight="1">
      <c r="A9" s="43"/>
      <c r="B9" s="44"/>
      <c r="C9" s="45"/>
      <c r="D9" s="46"/>
      <c r="E9" s="47"/>
      <c r="F9" s="48"/>
    </row>
    <row r="10" ht="82.5" customHeight="1">
      <c r="A10" s="43"/>
      <c r="B10" s="44"/>
      <c r="C10" s="45"/>
      <c r="D10" s="46"/>
      <c r="E10" s="47"/>
      <c r="F10" s="48"/>
    </row>
    <row r="11" ht="82.5" customHeight="1">
      <c r="A11" s="43"/>
      <c r="B11" s="44"/>
      <c r="C11" s="45"/>
      <c r="D11" s="46"/>
      <c r="E11" s="47"/>
      <c r="F11" s="48"/>
    </row>
    <row r="12" ht="82.5" customHeight="1">
      <c r="A12" s="43"/>
      <c r="B12" s="44"/>
      <c r="C12" s="45"/>
      <c r="D12" s="46"/>
      <c r="E12" s="47"/>
      <c r="F12" s="48"/>
    </row>
    <row r="13" ht="82.5" customHeight="1">
      <c r="A13" s="43"/>
      <c r="B13" s="44"/>
      <c r="C13" s="45"/>
      <c r="D13" s="46"/>
      <c r="E13" s="47"/>
      <c r="F13" s="48"/>
    </row>
    <row r="14" ht="82.5" customHeight="1">
      <c r="A14" s="43"/>
      <c r="B14" s="44"/>
      <c r="C14" s="45"/>
      <c r="D14" s="46"/>
      <c r="E14" s="47"/>
      <c r="F14" s="48"/>
    </row>
    <row r="15" ht="82.5" customHeight="1">
      <c r="A15" s="43"/>
      <c r="B15" s="44"/>
      <c r="C15" s="45"/>
      <c r="D15" s="46"/>
      <c r="E15" s="47"/>
      <c r="F15" s="48"/>
    </row>
    <row r="16" ht="82.5" customHeight="1">
      <c r="A16" s="43"/>
      <c r="B16" s="44"/>
      <c r="C16" s="45"/>
      <c r="D16" s="46"/>
      <c r="E16" s="47"/>
      <c r="F16" s="48"/>
    </row>
    <row r="17" ht="82.5" customHeight="1">
      <c r="A17" s="43"/>
      <c r="B17" s="44"/>
      <c r="C17" s="45"/>
      <c r="D17" s="46"/>
      <c r="E17" s="47"/>
      <c r="F17" s="48"/>
    </row>
    <row r="18" ht="82.5" customHeight="1">
      <c r="A18" s="43"/>
      <c r="B18" s="44"/>
      <c r="C18" s="45"/>
      <c r="D18" s="46"/>
      <c r="E18" s="47"/>
      <c r="F18" s="48"/>
    </row>
    <row r="19" ht="82.5" customHeight="1">
      <c r="A19" s="43"/>
      <c r="B19" s="44"/>
      <c r="C19" s="45"/>
      <c r="D19" s="46"/>
      <c r="E19" s="47"/>
      <c r="F19" s="48"/>
    </row>
    <row r="20" ht="82.5" customHeight="1">
      <c r="A20" s="43"/>
      <c r="B20" s="44"/>
      <c r="C20" s="45"/>
      <c r="D20" s="46"/>
      <c r="E20" s="47"/>
      <c r="F20" s="48"/>
    </row>
    <row r="21" ht="82.5" customHeight="1">
      <c r="A21" s="43"/>
      <c r="B21" s="44"/>
      <c r="C21" s="45"/>
      <c r="D21" s="46"/>
      <c r="E21" s="47"/>
      <c r="F21" s="48"/>
    </row>
    <row r="22" ht="82.5" customHeight="1">
      <c r="A22" s="43"/>
      <c r="B22" s="44"/>
      <c r="C22" s="45"/>
      <c r="D22" s="46"/>
      <c r="E22" s="47"/>
      <c r="F22" s="48"/>
    </row>
    <row r="23" ht="82.5" customHeight="1">
      <c r="A23" s="43"/>
      <c r="B23" s="44"/>
      <c r="C23" s="45"/>
      <c r="D23" s="46"/>
      <c r="E23" s="47"/>
      <c r="F23" s="48"/>
    </row>
    <row r="24" ht="82.5" customHeight="1">
      <c r="A24" s="43"/>
      <c r="B24" s="44"/>
      <c r="C24" s="45"/>
      <c r="D24" s="46"/>
      <c r="E24" s="47"/>
      <c r="F24" s="48"/>
    </row>
    <row r="25" ht="82.5" customHeight="1">
      <c r="A25" s="43"/>
      <c r="B25" s="44"/>
      <c r="C25" s="45"/>
      <c r="D25" s="46"/>
      <c r="E25" s="47"/>
      <c r="F25" s="48"/>
    </row>
    <row r="26" ht="82.5" customHeight="1">
      <c r="A26" s="43"/>
      <c r="B26" s="44"/>
      <c r="C26" s="45"/>
      <c r="D26" s="46"/>
      <c r="E26" s="47"/>
      <c r="F26" s="48"/>
    </row>
    <row r="27" ht="82.5" customHeight="1">
      <c r="A27" s="43"/>
      <c r="B27" s="44"/>
      <c r="C27" s="45"/>
      <c r="D27" s="46"/>
      <c r="E27" s="47"/>
      <c r="F27" s="48"/>
    </row>
    <row r="28" ht="82.5" customHeight="1">
      <c r="A28" s="43"/>
      <c r="B28" s="44"/>
      <c r="C28" s="45"/>
      <c r="D28" s="46"/>
      <c r="E28" s="47"/>
      <c r="F28" s="48"/>
    </row>
    <row r="29" ht="82.5" customHeight="1">
      <c r="A29" s="43"/>
      <c r="B29" s="44"/>
      <c r="C29" s="45"/>
      <c r="D29" s="46"/>
      <c r="E29" s="47"/>
      <c r="F29" s="48"/>
    </row>
    <row r="30" ht="82.5" customHeight="1">
      <c r="A30" s="43"/>
      <c r="B30" s="44"/>
      <c r="C30" s="45"/>
      <c r="D30" s="46"/>
      <c r="E30" s="47"/>
      <c r="F30" s="48"/>
    </row>
    <row r="31" ht="82.5" customHeight="1">
      <c r="A31" s="43"/>
      <c r="B31" s="44"/>
      <c r="C31" s="45"/>
      <c r="D31" s="46"/>
      <c r="E31" s="47"/>
      <c r="F31" s="48"/>
    </row>
    <row r="32" ht="82.5" customHeight="1">
      <c r="A32" s="43"/>
      <c r="B32" s="44"/>
      <c r="C32" s="45"/>
      <c r="D32" s="46"/>
      <c r="E32" s="47"/>
      <c r="F32" s="48"/>
    </row>
    <row r="33" ht="82.5" customHeight="1">
      <c r="A33" s="43"/>
      <c r="B33" s="44"/>
      <c r="C33" s="45"/>
      <c r="D33" s="46"/>
      <c r="E33" s="47"/>
      <c r="F33" s="48"/>
    </row>
    <row r="34" ht="82.5" customHeight="1">
      <c r="A34" s="43"/>
      <c r="B34" s="44"/>
      <c r="C34" s="45"/>
      <c r="D34" s="46"/>
      <c r="E34" s="47"/>
      <c r="F34" s="48"/>
    </row>
    <row r="35" ht="82.5" customHeight="1">
      <c r="A35" s="43"/>
      <c r="B35" s="44"/>
      <c r="C35" s="45"/>
      <c r="D35" s="46"/>
      <c r="E35" s="47"/>
      <c r="F35" s="48"/>
    </row>
    <row r="36" ht="82.5" customHeight="1">
      <c r="A36" s="43"/>
      <c r="B36" s="44"/>
      <c r="C36" s="45"/>
      <c r="D36" s="46"/>
      <c r="E36" s="47"/>
      <c r="F36" s="48"/>
    </row>
    <row r="37" ht="82.5" customHeight="1">
      <c r="A37" s="43"/>
      <c r="B37" s="44"/>
      <c r="C37" s="45"/>
      <c r="D37" s="46"/>
      <c r="E37" s="47"/>
      <c r="F37" s="48"/>
    </row>
    <row r="38" ht="82.5" customHeight="1">
      <c r="A38" s="43"/>
      <c r="B38" s="44"/>
      <c r="C38" s="45"/>
      <c r="D38" s="46"/>
      <c r="E38" s="47"/>
      <c r="F38" s="48"/>
    </row>
    <row r="39" ht="82.5" customHeight="1">
      <c r="A39" s="43"/>
      <c r="B39" s="44"/>
      <c r="C39" s="45"/>
      <c r="D39" s="46"/>
      <c r="E39" s="47"/>
      <c r="F39" s="48"/>
    </row>
    <row r="40" ht="82.5" customHeight="1">
      <c r="A40" s="43"/>
      <c r="B40" s="44"/>
      <c r="C40" s="45"/>
      <c r="D40" s="46"/>
      <c r="E40" s="47"/>
      <c r="F40" s="48"/>
    </row>
    <row r="41" ht="82.5" customHeight="1">
      <c r="A41" s="43"/>
      <c r="B41" s="44"/>
      <c r="C41" s="45"/>
      <c r="D41" s="46"/>
      <c r="E41" s="47"/>
      <c r="F41" s="48"/>
    </row>
    <row r="42" ht="82.5" customHeight="1">
      <c r="A42" s="43"/>
      <c r="B42" s="44"/>
      <c r="C42" s="45"/>
      <c r="D42" s="46"/>
      <c r="E42" s="47"/>
      <c r="F42" s="48"/>
    </row>
    <row r="43" ht="82.5" customHeight="1">
      <c r="A43" s="43"/>
      <c r="B43" s="44"/>
      <c r="C43" s="45"/>
      <c r="D43" s="46"/>
      <c r="E43" s="47"/>
      <c r="F43" s="48"/>
    </row>
    <row r="44" ht="82.5" customHeight="1">
      <c r="A44" s="43"/>
      <c r="B44" s="44"/>
      <c r="C44" s="45"/>
      <c r="D44" s="46"/>
      <c r="E44" s="47"/>
      <c r="F44" s="48"/>
    </row>
    <row r="45" ht="82.5" customHeight="1">
      <c r="A45" s="43"/>
      <c r="B45" s="44"/>
      <c r="C45" s="45"/>
      <c r="D45" s="46"/>
      <c r="E45" s="47"/>
      <c r="F45" s="48"/>
    </row>
    <row r="46" ht="82.5" customHeight="1">
      <c r="A46" s="43"/>
      <c r="B46" s="44"/>
      <c r="C46" s="45"/>
      <c r="D46" s="46"/>
      <c r="E46" s="47"/>
      <c r="F46" s="48"/>
    </row>
    <row r="47" ht="82.5" customHeight="1">
      <c r="A47" s="43"/>
      <c r="B47" s="44"/>
      <c r="C47" s="45"/>
      <c r="D47" s="46"/>
      <c r="E47" s="47"/>
      <c r="F47" s="48"/>
    </row>
    <row r="48" ht="82.5" customHeight="1">
      <c r="A48" s="43"/>
      <c r="B48" s="44"/>
      <c r="C48" s="45"/>
      <c r="D48" s="46"/>
      <c r="E48" s="47"/>
      <c r="F48" s="48"/>
    </row>
    <row r="49" ht="82.5" customHeight="1">
      <c r="A49" s="43"/>
      <c r="B49" s="44"/>
      <c r="C49" s="45"/>
      <c r="D49" s="46"/>
      <c r="E49" s="47"/>
      <c r="F49" s="48"/>
    </row>
    <row r="50" ht="82.5" customHeight="1">
      <c r="A50" s="43"/>
      <c r="B50" s="44"/>
      <c r="C50" s="45"/>
      <c r="D50" s="46"/>
      <c r="E50" s="47"/>
      <c r="F50" s="48"/>
    </row>
    <row r="51" ht="82.5" customHeight="1">
      <c r="A51" s="43"/>
      <c r="B51" s="44"/>
      <c r="C51" s="45"/>
      <c r="D51" s="46"/>
      <c r="E51" s="47"/>
      <c r="F51" s="48"/>
    </row>
    <row r="52" ht="82.5" customHeight="1">
      <c r="A52" s="43"/>
      <c r="B52" s="44"/>
      <c r="C52" s="45"/>
      <c r="D52" s="46"/>
      <c r="E52" s="47"/>
      <c r="F52" s="48"/>
    </row>
    <row r="53" ht="82.5" customHeight="1">
      <c r="A53" s="43"/>
      <c r="B53" s="44"/>
      <c r="C53" s="45"/>
      <c r="D53" s="46"/>
      <c r="E53" s="47"/>
      <c r="F53" s="48"/>
    </row>
    <row r="54" ht="82.5" customHeight="1">
      <c r="A54" s="43"/>
      <c r="B54" s="44"/>
      <c r="C54" s="45"/>
      <c r="D54" s="46"/>
      <c r="E54" s="47"/>
      <c r="F54" s="48"/>
    </row>
    <row r="55" ht="82.5" customHeight="1">
      <c r="A55" s="43"/>
      <c r="B55" s="44"/>
      <c r="C55" s="45"/>
      <c r="D55" s="46"/>
      <c r="E55" s="47"/>
      <c r="F55" s="48"/>
    </row>
    <row r="56" ht="82.5" customHeight="1">
      <c r="A56" s="43"/>
      <c r="B56" s="44"/>
      <c r="C56" s="45"/>
      <c r="D56" s="46"/>
      <c r="E56" s="47"/>
      <c r="F56" s="48"/>
    </row>
    <row r="57" ht="82.5" customHeight="1">
      <c r="A57" s="43"/>
      <c r="B57" s="44"/>
      <c r="C57" s="45"/>
      <c r="D57" s="46"/>
      <c r="E57" s="47"/>
      <c r="F57" s="48"/>
    </row>
    <row r="58" ht="82.5" customHeight="1">
      <c r="A58" s="43"/>
      <c r="B58" s="44"/>
      <c r="C58" s="45"/>
      <c r="D58" s="46"/>
      <c r="E58" s="47"/>
      <c r="F58" s="48"/>
    </row>
    <row r="59" ht="82.5" customHeight="1">
      <c r="A59" s="43"/>
      <c r="B59" s="44"/>
      <c r="C59" s="45"/>
      <c r="D59" s="46"/>
      <c r="E59" s="47"/>
      <c r="F59" s="48"/>
    </row>
    <row r="60" ht="82.5" customHeight="1">
      <c r="A60" s="43"/>
      <c r="B60" s="44"/>
      <c r="C60" s="45"/>
      <c r="D60" s="46"/>
      <c r="E60" s="47"/>
      <c r="F60" s="48"/>
    </row>
    <row r="61" ht="82.5" customHeight="1">
      <c r="A61" s="43"/>
      <c r="B61" s="44"/>
      <c r="C61" s="45"/>
      <c r="D61" s="46"/>
      <c r="E61" s="47"/>
      <c r="F61" s="48"/>
    </row>
    <row r="62" ht="82.5" customHeight="1">
      <c r="A62" s="43"/>
      <c r="B62" s="44"/>
      <c r="C62" s="45"/>
      <c r="D62" s="46"/>
      <c r="E62" s="47"/>
      <c r="F62" s="48"/>
    </row>
    <row r="63" ht="82.5" customHeight="1">
      <c r="A63" s="43"/>
      <c r="B63" s="44"/>
      <c r="C63" s="45"/>
      <c r="D63" s="46"/>
      <c r="E63" s="47"/>
      <c r="F63" s="48"/>
    </row>
    <row r="64" ht="82.5" customHeight="1">
      <c r="A64" s="43"/>
      <c r="B64" s="44"/>
      <c r="C64" s="45"/>
      <c r="D64" s="46"/>
      <c r="E64" s="47"/>
      <c r="F64" s="48"/>
    </row>
    <row r="65" ht="82.5" customHeight="1">
      <c r="A65" s="43"/>
      <c r="B65" s="44"/>
      <c r="C65" s="45"/>
      <c r="D65" s="46"/>
      <c r="E65" s="47"/>
      <c r="F65" s="48"/>
    </row>
    <row r="66" ht="82.5" customHeight="1">
      <c r="A66" s="43"/>
      <c r="B66" s="44"/>
      <c r="C66" s="45"/>
      <c r="D66" s="46"/>
      <c r="E66" s="47"/>
      <c r="F66" s="48"/>
    </row>
    <row r="67" ht="82.5" customHeight="1">
      <c r="A67" s="43"/>
      <c r="B67" s="44"/>
      <c r="C67" s="45"/>
      <c r="D67" s="46"/>
      <c r="E67" s="47"/>
      <c r="F67" s="48"/>
    </row>
    <row r="68" ht="82.5" customHeight="1">
      <c r="A68" s="43"/>
      <c r="B68" s="44"/>
      <c r="C68" s="45"/>
      <c r="D68" s="46"/>
      <c r="E68" s="47"/>
      <c r="F68" s="48"/>
    </row>
    <row r="69" ht="82.5" customHeight="1">
      <c r="A69" s="43"/>
      <c r="B69" s="44"/>
      <c r="C69" s="45"/>
      <c r="D69" s="46"/>
      <c r="E69" s="47"/>
      <c r="F69" s="48"/>
    </row>
    <row r="70" ht="82.5" customHeight="1">
      <c r="A70" s="43"/>
      <c r="B70" s="44"/>
      <c r="C70" s="45"/>
      <c r="D70" s="46"/>
      <c r="E70" s="47"/>
      <c r="F70" s="48"/>
    </row>
    <row r="71" ht="82.5" customHeight="1">
      <c r="A71" s="43"/>
      <c r="B71" s="44"/>
      <c r="C71" s="45"/>
      <c r="D71" s="46"/>
      <c r="E71" s="47"/>
      <c r="F71" s="48"/>
    </row>
    <row r="72" ht="82.5" customHeight="1">
      <c r="A72" s="43"/>
      <c r="B72" s="44"/>
      <c r="C72" s="45"/>
      <c r="D72" s="46"/>
      <c r="E72" s="47"/>
      <c r="F72" s="48"/>
    </row>
    <row r="73" ht="82.5" customHeight="1">
      <c r="A73" s="43"/>
      <c r="B73" s="44"/>
      <c r="C73" s="45"/>
      <c r="D73" s="46"/>
      <c r="E73" s="47"/>
      <c r="F73" s="48"/>
    </row>
    <row r="74" ht="82.5" customHeight="1">
      <c r="A74" s="43"/>
      <c r="B74" s="44"/>
      <c r="C74" s="45"/>
      <c r="D74" s="46"/>
      <c r="E74" s="47"/>
      <c r="F74" s="48"/>
    </row>
    <row r="75" ht="82.5" customHeight="1">
      <c r="A75" s="43"/>
      <c r="B75" s="44"/>
      <c r="C75" s="45"/>
      <c r="D75" s="46"/>
      <c r="E75" s="47"/>
      <c r="F75" s="48"/>
    </row>
    <row r="76" ht="82.5" customHeight="1">
      <c r="A76" s="43"/>
      <c r="B76" s="44"/>
      <c r="C76" s="45"/>
      <c r="D76" s="46"/>
      <c r="E76" s="47"/>
      <c r="F76" s="48"/>
    </row>
    <row r="77" ht="82.5" customHeight="1">
      <c r="A77" s="43"/>
      <c r="B77" s="44"/>
      <c r="C77" s="45"/>
      <c r="D77" s="46"/>
      <c r="E77" s="47"/>
      <c r="F77" s="48"/>
    </row>
    <row r="78" ht="82.5" customHeight="1">
      <c r="A78" s="43"/>
      <c r="B78" s="44"/>
      <c r="C78" s="45"/>
      <c r="D78" s="46"/>
      <c r="E78" s="47"/>
      <c r="F78" s="48"/>
    </row>
    <row r="79" ht="82.5" customHeight="1">
      <c r="A79" s="43"/>
      <c r="B79" s="44"/>
      <c r="C79" s="45"/>
      <c r="D79" s="46"/>
      <c r="E79" s="47"/>
      <c r="F79" s="48"/>
    </row>
    <row r="80" ht="82.5" customHeight="1">
      <c r="A80" s="43"/>
      <c r="B80" s="44"/>
      <c r="C80" s="45"/>
      <c r="D80" s="46"/>
      <c r="E80" s="47"/>
      <c r="F80" s="48"/>
    </row>
    <row r="81" ht="82.5" customHeight="1">
      <c r="A81" s="43"/>
      <c r="B81" s="44"/>
      <c r="C81" s="45"/>
      <c r="D81" s="46"/>
      <c r="E81" s="47"/>
      <c r="F81" s="48"/>
    </row>
    <row r="82" ht="82.5" customHeight="1">
      <c r="A82" s="43"/>
      <c r="B82" s="44"/>
      <c r="C82" s="45"/>
      <c r="D82" s="46"/>
      <c r="E82" s="47"/>
      <c r="F82" s="48"/>
    </row>
    <row r="83" ht="82.5" customHeight="1">
      <c r="A83" s="43"/>
      <c r="B83" s="44"/>
      <c r="C83" s="45"/>
      <c r="D83" s="46"/>
      <c r="E83" s="47"/>
      <c r="F83" s="48"/>
    </row>
    <row r="84" ht="82.5" customHeight="1">
      <c r="A84" s="43"/>
      <c r="B84" s="44"/>
      <c r="C84" s="45"/>
      <c r="D84" s="46"/>
      <c r="E84" s="47"/>
      <c r="F84" s="48"/>
    </row>
    <row r="85" ht="82.5" customHeight="1">
      <c r="A85" s="43"/>
      <c r="B85" s="44"/>
      <c r="C85" s="45"/>
      <c r="D85" s="46"/>
      <c r="E85" s="47"/>
      <c r="F85" s="48"/>
    </row>
    <row r="86" ht="82.5" customHeight="1">
      <c r="A86" s="43"/>
      <c r="B86" s="44"/>
      <c r="C86" s="45"/>
      <c r="D86" s="46"/>
      <c r="E86" s="47"/>
      <c r="F86" s="48"/>
    </row>
    <row r="87" ht="82.5" customHeight="1">
      <c r="A87" s="43"/>
      <c r="B87" s="44"/>
      <c r="C87" s="45"/>
      <c r="D87" s="46"/>
      <c r="E87" s="47"/>
      <c r="F87" s="48"/>
    </row>
    <row r="88" ht="82.5" customHeight="1">
      <c r="A88" s="43"/>
      <c r="B88" s="44"/>
      <c r="C88" s="45"/>
      <c r="D88" s="46"/>
      <c r="E88" s="47"/>
      <c r="F88" s="48"/>
    </row>
    <row r="89" ht="82.5" customHeight="1">
      <c r="A89" s="43"/>
      <c r="B89" s="44"/>
      <c r="C89" s="45"/>
      <c r="D89" s="46"/>
      <c r="E89" s="47"/>
      <c r="F89" s="48"/>
    </row>
    <row r="90" ht="82.5" customHeight="1">
      <c r="A90" s="43"/>
      <c r="B90" s="44"/>
      <c r="C90" s="45"/>
      <c r="D90" s="46"/>
      <c r="E90" s="47"/>
      <c r="F90" s="48"/>
    </row>
    <row r="91" ht="82.5" customHeight="1">
      <c r="A91" s="43"/>
      <c r="B91" s="44"/>
      <c r="C91" s="45"/>
      <c r="D91" s="46"/>
      <c r="E91" s="47"/>
      <c r="F91" s="48"/>
    </row>
    <row r="92" ht="82.5" customHeight="1">
      <c r="A92" s="43"/>
      <c r="B92" s="44"/>
      <c r="C92" s="45"/>
      <c r="D92" s="46"/>
      <c r="E92" s="47"/>
      <c r="F92" s="48"/>
    </row>
    <row r="93" ht="82.5" customHeight="1">
      <c r="A93" s="43"/>
      <c r="B93" s="44"/>
      <c r="C93" s="45"/>
      <c r="D93" s="46"/>
      <c r="E93" s="47"/>
      <c r="F93" s="48"/>
    </row>
    <row r="94" ht="82.5" customHeight="1">
      <c r="A94" s="43"/>
      <c r="B94" s="44"/>
      <c r="C94" s="45"/>
      <c r="D94" s="46"/>
      <c r="E94" s="47"/>
      <c r="F94" s="48"/>
    </row>
    <row r="95" ht="82.5" customHeight="1">
      <c r="A95" s="43"/>
      <c r="B95" s="44"/>
      <c r="C95" s="45"/>
      <c r="D95" s="46"/>
      <c r="E95" s="47"/>
      <c r="F95" s="48"/>
    </row>
    <row r="96" ht="82.5" customHeight="1">
      <c r="A96" s="43"/>
      <c r="B96" s="44"/>
      <c r="C96" s="45"/>
      <c r="D96" s="46"/>
      <c r="E96" s="47"/>
      <c r="F96" s="48"/>
    </row>
    <row r="97" ht="82.5" customHeight="1">
      <c r="A97" s="43"/>
      <c r="B97" s="44"/>
      <c r="C97" s="45"/>
      <c r="D97" s="46"/>
      <c r="E97" s="47"/>
      <c r="F97" s="48"/>
    </row>
    <row r="98" ht="82.5" customHeight="1">
      <c r="A98" s="43"/>
      <c r="B98" s="44"/>
      <c r="C98" s="45"/>
      <c r="D98" s="46"/>
      <c r="E98" s="47"/>
      <c r="F98" s="48"/>
    </row>
    <row r="99" ht="82.5" customHeight="1">
      <c r="A99" s="43"/>
      <c r="B99" s="44"/>
      <c r="C99" s="45"/>
      <c r="D99" s="46"/>
      <c r="E99" s="47"/>
      <c r="F99" s="48"/>
    </row>
    <row r="100" ht="82.5" customHeight="1">
      <c r="A100" s="43"/>
      <c r="B100" s="44"/>
      <c r="C100" s="45"/>
      <c r="D100" s="46"/>
      <c r="E100" s="47"/>
      <c r="F100" s="48"/>
    </row>
    <row r="101" ht="82.5" customHeight="1">
      <c r="A101" s="43"/>
      <c r="B101" s="44"/>
      <c r="C101" s="45"/>
      <c r="D101" s="46"/>
      <c r="E101" s="47"/>
      <c r="F101" s="48"/>
    </row>
    <row r="102" ht="82.5" customHeight="1">
      <c r="A102" s="43"/>
      <c r="B102" s="44"/>
      <c r="C102" s="45"/>
      <c r="D102" s="46"/>
      <c r="E102" s="47"/>
      <c r="F102" s="48"/>
    </row>
    <row r="103" ht="82.5" customHeight="1">
      <c r="A103" s="43"/>
      <c r="B103" s="44"/>
      <c r="C103" s="45"/>
      <c r="D103" s="46"/>
      <c r="E103" s="47"/>
      <c r="F103" s="48"/>
    </row>
    <row r="104" ht="82.5" customHeight="1">
      <c r="A104" s="43"/>
      <c r="B104" s="44"/>
      <c r="C104" s="45"/>
      <c r="D104" s="46"/>
      <c r="E104" s="47"/>
      <c r="F104" s="48"/>
    </row>
    <row r="105" ht="82.5" customHeight="1">
      <c r="A105" s="43"/>
      <c r="B105" s="44"/>
      <c r="C105" s="45"/>
      <c r="D105" s="46"/>
      <c r="E105" s="47"/>
      <c r="F105" s="48"/>
    </row>
    <row r="106" ht="82.5" customHeight="1">
      <c r="A106" s="43"/>
      <c r="B106" s="44"/>
      <c r="C106" s="45"/>
      <c r="D106" s="46"/>
      <c r="E106" s="47"/>
      <c r="F106" s="48"/>
    </row>
    <row r="107" ht="82.5" customHeight="1">
      <c r="A107" s="43"/>
      <c r="B107" s="44"/>
      <c r="C107" s="45"/>
      <c r="D107" s="46"/>
      <c r="E107" s="47"/>
      <c r="F107" s="48"/>
    </row>
    <row r="108" ht="82.5" customHeight="1">
      <c r="A108" s="43"/>
      <c r="B108" s="44"/>
      <c r="C108" s="45"/>
      <c r="D108" s="46"/>
      <c r="E108" s="47"/>
      <c r="F108" s="48"/>
    </row>
    <row r="109" ht="82.5" customHeight="1">
      <c r="A109" s="43"/>
      <c r="B109" s="44"/>
      <c r="C109" s="45"/>
      <c r="D109" s="46"/>
      <c r="E109" s="47"/>
      <c r="F109" s="48"/>
    </row>
    <row r="110" ht="82.5" customHeight="1">
      <c r="A110" s="43"/>
      <c r="B110" s="44"/>
      <c r="C110" s="45"/>
      <c r="D110" s="46"/>
      <c r="E110" s="47"/>
      <c r="F110" s="48"/>
    </row>
    <row r="111" ht="82.5" customHeight="1">
      <c r="A111" s="43"/>
      <c r="B111" s="44"/>
      <c r="C111" s="45"/>
      <c r="D111" s="46"/>
      <c r="E111" s="47"/>
      <c r="F111" s="48"/>
    </row>
    <row r="112" ht="82.5" customHeight="1">
      <c r="A112" s="43"/>
      <c r="B112" s="44"/>
      <c r="C112" s="45"/>
      <c r="D112" s="46"/>
      <c r="E112" s="47"/>
      <c r="F112" s="48"/>
    </row>
    <row r="113" ht="82.5" customHeight="1">
      <c r="A113" s="43"/>
      <c r="B113" s="44"/>
      <c r="C113" s="45"/>
      <c r="D113" s="46"/>
      <c r="E113" s="47"/>
      <c r="F113" s="48"/>
    </row>
    <row r="114" ht="82.5" customHeight="1">
      <c r="A114" s="43"/>
      <c r="B114" s="44"/>
      <c r="C114" s="45"/>
      <c r="D114" s="46"/>
      <c r="E114" s="47"/>
      <c r="F114" s="48"/>
    </row>
    <row r="115" ht="82.5" customHeight="1">
      <c r="A115" s="43"/>
      <c r="B115" s="44"/>
      <c r="C115" s="45"/>
      <c r="D115" s="46"/>
      <c r="E115" s="47"/>
      <c r="F115" s="48"/>
    </row>
    <row r="116" ht="82.5" customHeight="1">
      <c r="A116" s="43"/>
      <c r="B116" s="44"/>
      <c r="C116" s="45"/>
      <c r="D116" s="46"/>
      <c r="E116" s="47"/>
      <c r="F116" s="48"/>
    </row>
    <row r="117" ht="82.5" customHeight="1">
      <c r="A117" s="43"/>
      <c r="B117" s="44"/>
      <c r="C117" s="45"/>
      <c r="D117" s="46"/>
      <c r="E117" s="47"/>
      <c r="F117" s="48"/>
    </row>
    <row r="118" ht="82.5" customHeight="1">
      <c r="A118" s="43"/>
      <c r="B118" s="44"/>
      <c r="C118" s="45"/>
      <c r="D118" s="46"/>
      <c r="E118" s="47"/>
      <c r="F118" s="48"/>
    </row>
    <row r="119" ht="82.5" customHeight="1">
      <c r="A119" s="43"/>
      <c r="B119" s="44"/>
      <c r="C119" s="45"/>
      <c r="D119" s="46"/>
      <c r="E119" s="47"/>
      <c r="F119" s="48"/>
    </row>
    <row r="120" ht="82.5" customHeight="1">
      <c r="A120" s="43"/>
      <c r="B120" s="44"/>
      <c r="C120" s="45"/>
      <c r="D120" s="46"/>
      <c r="E120" s="47"/>
      <c r="F120" s="48"/>
    </row>
    <row r="121" ht="82.5" customHeight="1">
      <c r="A121" s="43"/>
      <c r="B121" s="44"/>
      <c r="C121" s="45"/>
      <c r="D121" s="46"/>
      <c r="E121" s="47"/>
      <c r="F121" s="48"/>
    </row>
    <row r="122" ht="82.5" customHeight="1">
      <c r="A122" s="43"/>
      <c r="B122" s="44"/>
      <c r="C122" s="45"/>
      <c r="D122" s="46"/>
      <c r="E122" s="51"/>
      <c r="F122" s="52"/>
    </row>
    <row r="123" ht="82.5" customHeight="1">
      <c r="A123" s="43"/>
      <c r="B123" s="44"/>
      <c r="C123" s="45"/>
      <c r="D123" s="46"/>
      <c r="E123" s="51"/>
      <c r="F123" s="52"/>
    </row>
    <row r="124" ht="82.5" customHeight="1">
      <c r="A124" s="43"/>
      <c r="B124" s="44"/>
      <c r="C124" s="45"/>
      <c r="D124" s="46"/>
      <c r="E124" s="51"/>
      <c r="F124" s="52"/>
    </row>
    <row r="125" ht="82.5" customHeight="1">
      <c r="A125" s="43"/>
      <c r="B125" s="44"/>
      <c r="C125" s="45"/>
      <c r="D125" s="46"/>
      <c r="E125" s="51"/>
      <c r="F125" s="52"/>
    </row>
    <row r="126" ht="82.5" customHeight="1">
      <c r="A126" s="43"/>
      <c r="B126" s="44"/>
      <c r="C126" s="45"/>
      <c r="D126" s="46"/>
      <c r="E126" s="51"/>
      <c r="F126" s="52"/>
    </row>
    <row r="127" ht="82.5" customHeight="1">
      <c r="A127" s="43"/>
      <c r="B127" s="44"/>
      <c r="C127" s="45"/>
      <c r="D127" s="46"/>
      <c r="E127" s="51"/>
      <c r="F127" s="52"/>
    </row>
    <row r="128" ht="82.5" customHeight="1">
      <c r="A128" s="43"/>
      <c r="B128" s="44"/>
      <c r="C128" s="45"/>
      <c r="D128" s="46"/>
      <c r="E128" s="51"/>
      <c r="F128" s="52"/>
    </row>
    <row r="129" ht="82.5" customHeight="1">
      <c r="A129" s="43"/>
      <c r="B129" s="44"/>
      <c r="C129" s="45"/>
      <c r="D129" s="46"/>
      <c r="E129" s="51"/>
      <c r="F129" s="52"/>
    </row>
    <row r="130" ht="82.5" customHeight="1">
      <c r="A130" s="43"/>
      <c r="B130" s="44"/>
      <c r="C130" s="45"/>
      <c r="D130" s="46"/>
      <c r="E130" s="51"/>
      <c r="F130" s="52"/>
    </row>
    <row r="131" ht="82.5" customHeight="1">
      <c r="A131" s="43"/>
      <c r="B131" s="44"/>
      <c r="C131" s="45"/>
      <c r="D131" s="46"/>
      <c r="E131" s="51"/>
      <c r="F131" s="52"/>
    </row>
    <row r="132" ht="82.5" customHeight="1">
      <c r="A132" s="43"/>
      <c r="B132" s="44"/>
      <c r="C132" s="45"/>
      <c r="D132" s="46"/>
      <c r="E132" s="51"/>
      <c r="F132" s="52"/>
    </row>
    <row r="133" ht="82.5" customHeight="1">
      <c r="A133" s="43"/>
      <c r="B133" s="44"/>
      <c r="C133" s="45"/>
      <c r="D133" s="46"/>
      <c r="E133" s="51"/>
      <c r="F133" s="52"/>
    </row>
    <row r="134" ht="82.5" customHeight="1">
      <c r="A134" s="43"/>
      <c r="B134" s="44"/>
      <c r="C134" s="45"/>
      <c r="D134" s="46"/>
      <c r="E134" s="51"/>
      <c r="F134" s="52"/>
    </row>
    <row r="135" ht="82.5" customHeight="1">
      <c r="A135" s="43"/>
      <c r="B135" s="44"/>
      <c r="C135" s="45"/>
      <c r="D135" s="46"/>
      <c r="E135" s="51"/>
      <c r="F135" s="52"/>
    </row>
    <row r="136" ht="82.5" customHeight="1">
      <c r="A136" s="43"/>
      <c r="B136" s="44"/>
      <c r="C136" s="45"/>
      <c r="D136" s="46"/>
      <c r="E136" s="51"/>
      <c r="F136" s="52"/>
    </row>
    <row r="137" ht="82.5" customHeight="1">
      <c r="A137" s="43"/>
      <c r="B137" s="44"/>
      <c r="C137" s="45"/>
      <c r="D137" s="46"/>
      <c r="E137" s="51"/>
      <c r="F137" s="52"/>
    </row>
    <row r="138" ht="82.5" customHeight="1">
      <c r="A138" s="43"/>
      <c r="B138" s="44"/>
      <c r="C138" s="45"/>
      <c r="D138" s="46"/>
      <c r="E138" s="51"/>
      <c r="F138" s="52"/>
    </row>
    <row r="139" ht="82.5" customHeight="1">
      <c r="A139" s="43"/>
      <c r="B139" s="44"/>
      <c r="C139" s="45"/>
      <c r="D139" s="46"/>
      <c r="E139" s="51"/>
      <c r="F139" s="52"/>
    </row>
    <row r="140" ht="82.5" customHeight="1">
      <c r="A140" s="43"/>
      <c r="B140" s="44"/>
      <c r="C140" s="45"/>
      <c r="D140" s="46"/>
      <c r="E140" s="51"/>
      <c r="F140" s="52"/>
    </row>
    <row r="141" ht="82.5" customHeight="1">
      <c r="A141" s="43"/>
      <c r="B141" s="44"/>
      <c r="C141" s="45"/>
      <c r="D141" s="46"/>
      <c r="E141" s="51"/>
      <c r="F141" s="52"/>
    </row>
    <row r="142" ht="82.5" customHeight="1">
      <c r="A142" s="43"/>
      <c r="B142" s="44"/>
      <c r="C142" s="45"/>
      <c r="D142" s="46"/>
      <c r="E142" s="51"/>
      <c r="F142" s="52"/>
    </row>
    <row r="143" ht="82.5" customHeight="1">
      <c r="A143" s="43"/>
      <c r="B143" s="44"/>
      <c r="C143" s="45"/>
      <c r="D143" s="46"/>
      <c r="E143" s="51"/>
      <c r="F143" s="52"/>
    </row>
    <row r="144" ht="82.5" customHeight="1">
      <c r="A144" s="43"/>
      <c r="B144" s="44"/>
      <c r="C144" s="45"/>
      <c r="D144" s="46"/>
      <c r="E144" s="51"/>
      <c r="F144" s="52"/>
    </row>
    <row r="145" ht="82.5" customHeight="1">
      <c r="A145" s="43"/>
      <c r="B145" s="44"/>
      <c r="C145" s="45"/>
      <c r="D145" s="46"/>
      <c r="E145" s="51"/>
      <c r="F145" s="52"/>
    </row>
    <row r="146" ht="82.5" customHeight="1">
      <c r="A146" s="43"/>
      <c r="B146" s="44"/>
      <c r="C146" s="45"/>
      <c r="D146" s="46"/>
      <c r="E146" s="51"/>
      <c r="F146" s="52"/>
    </row>
    <row r="147" ht="82.5" customHeight="1">
      <c r="A147" s="43"/>
      <c r="B147" s="44"/>
      <c r="C147" s="45"/>
      <c r="D147" s="46"/>
      <c r="E147" s="51"/>
      <c r="F147" s="52"/>
    </row>
    <row r="148" ht="82.5" customHeight="1">
      <c r="A148" s="43"/>
      <c r="B148" s="44"/>
      <c r="C148" s="45"/>
      <c r="D148" s="46"/>
      <c r="E148" s="51"/>
      <c r="F148" s="52"/>
    </row>
    <row r="149" ht="82.5" customHeight="1">
      <c r="A149" s="43"/>
      <c r="B149" s="44"/>
      <c r="C149" s="45"/>
      <c r="D149" s="46"/>
      <c r="E149" s="51"/>
      <c r="F149" s="52"/>
    </row>
    <row r="150" ht="82.5" customHeight="1">
      <c r="A150" s="43"/>
      <c r="B150" s="44"/>
      <c r="C150" s="45"/>
      <c r="D150" s="46"/>
      <c r="E150" s="51"/>
      <c r="F150" s="52"/>
    </row>
    <row r="151" ht="82.5" customHeight="1">
      <c r="A151" s="43"/>
      <c r="B151" s="44"/>
      <c r="C151" s="45"/>
      <c r="D151" s="46"/>
      <c r="E151" s="51"/>
      <c r="F151" s="52"/>
    </row>
    <row r="152" ht="82.5" customHeight="1">
      <c r="A152" s="43"/>
      <c r="B152" s="44"/>
      <c r="C152" s="45"/>
      <c r="D152" s="46"/>
      <c r="E152" s="51"/>
      <c r="F152" s="52"/>
    </row>
    <row r="153" ht="82.5" customHeight="1">
      <c r="A153" s="43"/>
      <c r="B153" s="44"/>
      <c r="C153" s="45"/>
      <c r="D153" s="46"/>
      <c r="E153" s="51"/>
      <c r="F153" s="52"/>
    </row>
    <row r="154" ht="82.5" customHeight="1">
      <c r="A154" s="43"/>
      <c r="B154" s="44"/>
      <c r="C154" s="45"/>
      <c r="D154" s="46"/>
      <c r="E154" s="51"/>
      <c r="F154" s="52"/>
    </row>
    <row r="155" ht="82.5" customHeight="1">
      <c r="A155" s="43"/>
      <c r="B155" s="44"/>
      <c r="C155" s="45"/>
      <c r="D155" s="46"/>
      <c r="E155" s="51"/>
      <c r="F155" s="52"/>
    </row>
    <row r="156" ht="82.5" customHeight="1">
      <c r="A156" s="43"/>
      <c r="B156" s="44"/>
      <c r="C156" s="45"/>
      <c r="D156" s="46"/>
      <c r="E156" s="51"/>
      <c r="F156" s="52"/>
    </row>
    <row r="157" ht="82.5" customHeight="1">
      <c r="A157" s="43"/>
      <c r="B157" s="44"/>
      <c r="C157" s="45"/>
      <c r="D157" s="46"/>
      <c r="E157" s="51"/>
      <c r="F157" s="52"/>
    </row>
    <row r="158" ht="82.5" customHeight="1">
      <c r="A158" s="43"/>
      <c r="B158" s="44"/>
      <c r="C158" s="45"/>
      <c r="D158" s="46"/>
      <c r="E158" s="51"/>
      <c r="F158" s="52"/>
    </row>
    <row r="159" ht="82.5" customHeight="1">
      <c r="A159" s="43"/>
      <c r="B159" s="44"/>
      <c r="C159" s="45"/>
      <c r="D159" s="46"/>
      <c r="E159" s="51"/>
      <c r="F159" s="52"/>
    </row>
    <row r="160" ht="82.5" customHeight="1">
      <c r="A160" s="43"/>
      <c r="B160" s="44"/>
      <c r="C160" s="45"/>
      <c r="D160" s="46"/>
      <c r="E160" s="51"/>
      <c r="F160" s="52"/>
    </row>
    <row r="161" ht="82.5" customHeight="1">
      <c r="A161" s="43"/>
      <c r="B161" s="44"/>
      <c r="C161" s="45"/>
      <c r="D161" s="46"/>
      <c r="E161" s="51"/>
      <c r="F161" s="52"/>
    </row>
    <row r="162" ht="82.5" customHeight="1">
      <c r="A162" s="43"/>
      <c r="B162" s="44"/>
      <c r="C162" s="45"/>
      <c r="D162" s="46"/>
      <c r="E162" s="51"/>
      <c r="F162" s="52"/>
    </row>
    <row r="163" ht="82.5" customHeight="1">
      <c r="A163" s="43"/>
      <c r="B163" s="44"/>
      <c r="C163" s="45"/>
      <c r="D163" s="46"/>
      <c r="E163" s="51"/>
      <c r="F163" s="52"/>
    </row>
    <row r="164" ht="82.5" customHeight="1">
      <c r="A164" s="43"/>
      <c r="B164" s="44"/>
      <c r="C164" s="45"/>
      <c r="D164" s="46"/>
      <c r="E164" s="51"/>
      <c r="F164" s="52"/>
    </row>
    <row r="165" ht="82.5" customHeight="1">
      <c r="A165" s="43"/>
      <c r="B165" s="44"/>
      <c r="C165" s="45"/>
      <c r="D165" s="46"/>
      <c r="E165" s="51"/>
      <c r="F165" s="52"/>
    </row>
    <row r="166" ht="82.5" customHeight="1">
      <c r="A166" s="43"/>
      <c r="B166" s="44"/>
      <c r="C166" s="45"/>
      <c r="D166" s="46"/>
      <c r="E166" s="51"/>
      <c r="F166" s="52"/>
    </row>
    <row r="167" ht="82.5" customHeight="1">
      <c r="A167" s="43"/>
      <c r="B167" s="44"/>
      <c r="C167" s="45"/>
      <c r="D167" s="46"/>
      <c r="E167" s="51"/>
      <c r="F167" s="52"/>
    </row>
    <row r="168" ht="82.5" customHeight="1">
      <c r="A168" s="43"/>
      <c r="B168" s="44"/>
      <c r="C168" s="45"/>
      <c r="D168" s="46"/>
      <c r="E168" s="51"/>
      <c r="F168" s="52"/>
    </row>
    <row r="169" ht="82.5" customHeight="1">
      <c r="A169" s="43"/>
      <c r="B169" s="44"/>
      <c r="C169" s="45"/>
      <c r="D169" s="46"/>
      <c r="E169" s="51"/>
      <c r="F169" s="52"/>
    </row>
    <row r="170" ht="82.5" customHeight="1">
      <c r="A170" s="43"/>
      <c r="B170" s="44"/>
      <c r="C170" s="45"/>
      <c r="D170" s="46"/>
      <c r="E170" s="51"/>
      <c r="F170" s="52"/>
    </row>
    <row r="171" ht="82.5" customHeight="1">
      <c r="A171" s="43"/>
      <c r="B171" s="44"/>
      <c r="C171" s="45"/>
      <c r="D171" s="46"/>
      <c r="E171" s="51"/>
      <c r="F171" s="52"/>
    </row>
    <row r="172" ht="82.5" customHeight="1">
      <c r="A172" s="43"/>
      <c r="B172" s="44"/>
      <c r="C172" s="45"/>
      <c r="D172" s="46"/>
      <c r="E172" s="51"/>
      <c r="F172" s="52"/>
    </row>
    <row r="173" ht="82.5" customHeight="1">
      <c r="A173" s="43"/>
      <c r="B173" s="44"/>
      <c r="C173" s="45"/>
      <c r="D173" s="46"/>
      <c r="E173" s="51"/>
      <c r="F173" s="52"/>
    </row>
    <row r="174" ht="82.5" customHeight="1">
      <c r="A174" s="43"/>
      <c r="B174" s="44"/>
      <c r="C174" s="45"/>
      <c r="D174" s="46"/>
      <c r="E174" s="51"/>
      <c r="F174" s="52"/>
    </row>
    <row r="175" ht="82.5" customHeight="1">
      <c r="A175" s="43"/>
      <c r="B175" s="44"/>
      <c r="C175" s="45"/>
      <c r="D175" s="46"/>
      <c r="E175" s="51"/>
      <c r="F175" s="52"/>
    </row>
    <row r="176" ht="82.5" customHeight="1">
      <c r="A176" s="43"/>
      <c r="B176" s="44"/>
      <c r="C176" s="45"/>
      <c r="D176" s="46"/>
      <c r="E176" s="51"/>
      <c r="F176" s="52"/>
    </row>
    <row r="177" ht="82.5" customHeight="1">
      <c r="A177" s="43"/>
      <c r="B177" s="44"/>
      <c r="C177" s="45"/>
      <c r="D177" s="46"/>
      <c r="E177" s="51"/>
      <c r="F177" s="52"/>
    </row>
    <row r="178" ht="82.5" customHeight="1">
      <c r="A178" s="43"/>
      <c r="B178" s="44"/>
      <c r="C178" s="45"/>
      <c r="D178" s="46"/>
      <c r="E178" s="51"/>
      <c r="F178" s="52"/>
    </row>
    <row r="179" ht="82.5" customHeight="1">
      <c r="A179" s="43"/>
      <c r="B179" s="44"/>
      <c r="C179" s="45"/>
      <c r="D179" s="46"/>
      <c r="E179" s="51"/>
      <c r="F179" s="52"/>
    </row>
    <row r="180" ht="82.5" customHeight="1">
      <c r="A180" s="43"/>
      <c r="B180" s="44"/>
      <c r="C180" s="45"/>
      <c r="D180" s="46"/>
      <c r="E180" s="51"/>
      <c r="F180" s="52"/>
    </row>
    <row r="181" ht="82.5" customHeight="1">
      <c r="A181" s="43"/>
      <c r="B181" s="44"/>
      <c r="C181" s="45"/>
      <c r="D181" s="46"/>
      <c r="E181" s="51"/>
      <c r="F181" s="52"/>
    </row>
    <row r="182" ht="82.5" customHeight="1">
      <c r="A182" s="43"/>
      <c r="B182" s="44"/>
      <c r="C182" s="45"/>
      <c r="D182" s="46"/>
      <c r="E182" s="51"/>
      <c r="F182" s="52"/>
    </row>
    <row r="183" ht="82.5" customHeight="1">
      <c r="A183" s="43"/>
      <c r="B183" s="44"/>
      <c r="C183" s="45"/>
      <c r="D183" s="46"/>
      <c r="E183" s="51"/>
      <c r="F183" s="52"/>
    </row>
    <row r="184" ht="82.5" customHeight="1">
      <c r="A184" s="43"/>
      <c r="B184" s="44"/>
      <c r="C184" s="45"/>
      <c r="D184" s="46"/>
      <c r="E184" s="51"/>
      <c r="F184" s="52"/>
    </row>
    <row r="185" ht="82.5" customHeight="1">
      <c r="A185" s="43"/>
      <c r="B185" s="44"/>
      <c r="C185" s="45"/>
      <c r="D185" s="46"/>
      <c r="E185" s="51"/>
      <c r="F185" s="52"/>
    </row>
    <row r="186" ht="82.5" customHeight="1">
      <c r="A186" s="43"/>
      <c r="B186" s="44"/>
      <c r="C186" s="45"/>
      <c r="D186" s="46"/>
      <c r="E186" s="51"/>
      <c r="F186" s="52"/>
    </row>
    <row r="187" ht="82.5" customHeight="1">
      <c r="A187" s="43"/>
      <c r="B187" s="44"/>
      <c r="C187" s="45"/>
      <c r="D187" s="46"/>
      <c r="E187" s="51"/>
      <c r="F187" s="52"/>
    </row>
    <row r="188" ht="82.5" customHeight="1">
      <c r="A188" s="43"/>
      <c r="B188" s="44"/>
      <c r="C188" s="45"/>
      <c r="D188" s="46"/>
      <c r="E188" s="51"/>
      <c r="F188" s="52"/>
    </row>
    <row r="189" ht="82.5" customHeight="1">
      <c r="A189" s="43"/>
      <c r="B189" s="44"/>
      <c r="C189" s="45"/>
      <c r="D189" s="46"/>
      <c r="E189" s="51"/>
      <c r="F189" s="52"/>
    </row>
    <row r="190" ht="82.5" customHeight="1">
      <c r="A190" s="43"/>
      <c r="B190" s="44"/>
      <c r="C190" s="45"/>
      <c r="D190" s="46"/>
      <c r="E190" s="51"/>
      <c r="F190" s="52"/>
    </row>
    <row r="191" ht="82.5" customHeight="1">
      <c r="A191" s="43"/>
      <c r="B191" s="44"/>
      <c r="C191" s="45"/>
      <c r="D191" s="46"/>
      <c r="E191" s="51"/>
      <c r="F191" s="52"/>
    </row>
    <row r="192" ht="82.5" customHeight="1">
      <c r="A192" s="43"/>
      <c r="B192" s="44"/>
      <c r="C192" s="45"/>
      <c r="D192" s="46"/>
      <c r="E192" s="51"/>
      <c r="F192" s="52"/>
    </row>
    <row r="193" ht="82.5" customHeight="1">
      <c r="A193" s="43"/>
      <c r="B193" s="44"/>
      <c r="C193" s="45"/>
      <c r="D193" s="46"/>
      <c r="E193" s="51"/>
      <c r="F193" s="52"/>
    </row>
    <row r="194" ht="82.5" customHeight="1">
      <c r="A194" s="43"/>
      <c r="B194" s="44"/>
      <c r="C194" s="45"/>
      <c r="D194" s="46"/>
      <c r="E194" s="51"/>
      <c r="F194" s="52"/>
    </row>
    <row r="195" ht="82.5" customHeight="1">
      <c r="A195" s="43"/>
      <c r="B195" s="44"/>
      <c r="C195" s="45"/>
      <c r="D195" s="46"/>
      <c r="E195" s="51"/>
      <c r="F195" s="52"/>
    </row>
    <row r="196" ht="82.5" customHeight="1">
      <c r="A196" s="43"/>
      <c r="B196" s="44"/>
      <c r="C196" s="45"/>
      <c r="D196" s="46"/>
      <c r="E196" s="51"/>
      <c r="F196" s="52"/>
    </row>
    <row r="197" ht="82.5" customHeight="1">
      <c r="A197" s="43"/>
      <c r="B197" s="44"/>
      <c r="C197" s="45"/>
      <c r="D197" s="46"/>
      <c r="E197" s="51"/>
      <c r="F197" s="52"/>
    </row>
    <row r="198" ht="82.5" customHeight="1">
      <c r="A198" s="43"/>
      <c r="B198" s="44"/>
      <c r="C198" s="45"/>
      <c r="D198" s="46"/>
      <c r="E198" s="51"/>
      <c r="F198" s="52"/>
    </row>
    <row r="199" ht="82.5" customHeight="1">
      <c r="A199" s="43"/>
      <c r="B199" s="44"/>
      <c r="C199" s="45"/>
      <c r="D199" s="46"/>
      <c r="E199" s="51"/>
      <c r="F199" s="52"/>
    </row>
    <row r="200" ht="82.5" customHeight="1">
      <c r="A200" s="43"/>
      <c r="B200" s="44"/>
      <c r="C200" s="45"/>
      <c r="D200" s="46"/>
      <c r="E200" s="51"/>
      <c r="F200" s="52"/>
    </row>
    <row r="201" ht="82.5" customHeight="1">
      <c r="A201" s="43"/>
      <c r="B201" s="44"/>
      <c r="C201" s="45"/>
      <c r="D201" s="46"/>
      <c r="E201" s="51"/>
      <c r="F201" s="52"/>
    </row>
    <row r="202" ht="82.5" customHeight="1">
      <c r="A202" s="43"/>
      <c r="B202" s="44"/>
      <c r="C202" s="45"/>
      <c r="D202" s="46"/>
      <c r="E202" s="51"/>
      <c r="F202" s="52"/>
    </row>
    <row r="203" ht="82.5" customHeight="1">
      <c r="A203" s="43"/>
      <c r="B203" s="44"/>
      <c r="C203" s="45"/>
      <c r="D203" s="46"/>
      <c r="E203" s="51"/>
      <c r="F203" s="52"/>
    </row>
    <row r="204" ht="82.5" customHeight="1">
      <c r="A204" s="43"/>
      <c r="B204" s="44"/>
      <c r="C204" s="45"/>
      <c r="D204" s="46"/>
      <c r="E204" s="51"/>
      <c r="F204" s="52"/>
    </row>
    <row r="205" ht="82.5" customHeight="1">
      <c r="A205" s="43"/>
      <c r="B205" s="44"/>
      <c r="C205" s="45"/>
      <c r="D205" s="46"/>
      <c r="E205" s="51"/>
      <c r="F205" s="52"/>
    </row>
    <row r="206" ht="82.5" customHeight="1">
      <c r="A206" s="43"/>
      <c r="B206" s="44"/>
      <c r="C206" s="45"/>
      <c r="D206" s="46"/>
      <c r="E206" s="51"/>
      <c r="F206" s="52"/>
    </row>
    <row r="207" ht="82.5" customHeight="1">
      <c r="A207" s="43"/>
      <c r="B207" s="44"/>
      <c r="C207" s="45"/>
      <c r="D207" s="46"/>
      <c r="E207" s="51"/>
      <c r="F207" s="52"/>
    </row>
    <row r="208" ht="82.5" customHeight="1">
      <c r="A208" s="43"/>
      <c r="B208" s="44"/>
      <c r="C208" s="45"/>
      <c r="D208" s="46"/>
      <c r="E208" s="51"/>
      <c r="F208" s="52"/>
    </row>
    <row r="209" ht="82.5" customHeight="1">
      <c r="A209" s="43"/>
      <c r="B209" s="44"/>
      <c r="C209" s="45"/>
      <c r="D209" s="46"/>
      <c r="E209" s="51"/>
      <c r="F209" s="52"/>
    </row>
    <row r="210" ht="82.5" customHeight="1">
      <c r="A210" s="43"/>
      <c r="B210" s="44"/>
      <c r="C210" s="45"/>
      <c r="D210" s="46"/>
      <c r="E210" s="51"/>
      <c r="F210" s="52"/>
    </row>
    <row r="211" ht="82.5" customHeight="1">
      <c r="A211" s="43"/>
      <c r="B211" s="44"/>
      <c r="C211" s="45"/>
      <c r="D211" s="46"/>
      <c r="E211" s="51"/>
      <c r="F211" s="52"/>
    </row>
    <row r="212" ht="82.5" customHeight="1">
      <c r="A212" s="43"/>
      <c r="B212" s="44"/>
      <c r="C212" s="45"/>
      <c r="D212" s="46"/>
      <c r="E212" s="51"/>
      <c r="F212" s="52"/>
    </row>
    <row r="213" ht="82.5" customHeight="1">
      <c r="A213" s="43"/>
      <c r="B213" s="44"/>
      <c r="C213" s="45"/>
      <c r="D213" s="46"/>
      <c r="E213" s="51"/>
      <c r="F213" s="52"/>
    </row>
    <row r="214" ht="82.5" customHeight="1">
      <c r="A214" s="43"/>
      <c r="B214" s="44"/>
      <c r="C214" s="45"/>
      <c r="D214" s="46"/>
      <c r="E214" s="51"/>
      <c r="F214" s="52"/>
    </row>
    <row r="215" ht="82.5" customHeight="1">
      <c r="A215" s="43"/>
      <c r="B215" s="44"/>
      <c r="C215" s="45"/>
      <c r="D215" s="46"/>
      <c r="E215" s="51"/>
      <c r="F215" s="52"/>
    </row>
    <row r="216" ht="82.5" customHeight="1">
      <c r="A216" s="43"/>
      <c r="B216" s="44"/>
      <c r="C216" s="45"/>
      <c r="D216" s="46"/>
      <c r="E216" s="51"/>
      <c r="F216" s="52"/>
    </row>
    <row r="217" ht="82.5" customHeight="1">
      <c r="A217" s="43"/>
      <c r="B217" s="44"/>
      <c r="C217" s="45"/>
      <c r="D217" s="46"/>
      <c r="E217" s="51"/>
      <c r="F217" s="52"/>
    </row>
    <row r="218" ht="82.5" customHeight="1">
      <c r="A218" s="43"/>
      <c r="B218" s="44"/>
      <c r="C218" s="45"/>
      <c r="D218" s="46"/>
      <c r="E218" s="51"/>
      <c r="F218" s="52"/>
    </row>
    <row r="219" ht="82.5" customHeight="1">
      <c r="A219" s="43"/>
      <c r="B219" s="44"/>
      <c r="C219" s="45"/>
      <c r="D219" s="46"/>
      <c r="E219" s="51"/>
      <c r="F219" s="52"/>
    </row>
    <row r="220" ht="82.5" customHeight="1">
      <c r="A220" s="43"/>
      <c r="B220" s="44"/>
      <c r="C220" s="45"/>
      <c r="D220" s="46"/>
      <c r="E220" s="51"/>
      <c r="F220" s="5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BDDC07DA-A55E-4385-B8A6-14E91ECF4DC4}" filter="1" showAutoFilter="1">
      <autoFilter ref="$E$1:$E$220"/>
      <extLst>
        <ext uri="GoogleSheetsCustomDataVersion1">
          <go:sheetsCustomData xmlns:go="http://customooxmlschemas.google.com/" filterViewId="1731997041"/>
        </ext>
      </extLst>
    </customSheetView>
  </customSheetViews>
  <mergeCells count="2">
    <mergeCell ref="A1:F1"/>
    <mergeCell ref="A2:C2"/>
  </mergeCells>
  <hyperlinks>
    <hyperlink r:id="rId1" ref="A2"/>
  </hyperlinks>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1.38"/>
    <col customWidth="1" min="3" max="3" width="25.13"/>
    <col customWidth="1" min="4" max="4" width="16.63"/>
    <col customWidth="1" min="5" max="5" width="17.38"/>
    <col customWidth="1" min="6" max="6" width="33.63"/>
  </cols>
  <sheetData>
    <row r="1" ht="60.0" customHeight="1">
      <c r="A1" s="29" t="s">
        <v>264</v>
      </c>
      <c r="G1" s="2"/>
    </row>
    <row r="2" ht="37.5" customHeight="1">
      <c r="A2" s="49" t="s">
        <v>268</v>
      </c>
      <c r="B2" s="4"/>
      <c r="C2" s="4"/>
      <c r="D2" s="50"/>
      <c r="E2" s="4"/>
      <c r="F2" s="5"/>
      <c r="G2" s="33"/>
      <c r="H2" s="33"/>
      <c r="I2" s="33"/>
      <c r="J2" s="33"/>
      <c r="K2" s="33"/>
      <c r="L2" s="33"/>
      <c r="M2" s="33"/>
      <c r="N2" s="33"/>
      <c r="O2" s="33"/>
      <c r="P2" s="33"/>
      <c r="Q2" s="33"/>
      <c r="R2" s="33"/>
      <c r="S2" s="33"/>
      <c r="T2" s="33"/>
      <c r="U2" s="33"/>
      <c r="V2" s="33"/>
      <c r="W2" s="33"/>
      <c r="X2" s="33"/>
      <c r="Y2" s="33"/>
      <c r="Z2" s="33"/>
    </row>
    <row r="3" ht="15.75" customHeight="1">
      <c r="A3" s="34" t="s">
        <v>265</v>
      </c>
      <c r="B3" s="35" t="s">
        <v>3</v>
      </c>
      <c r="C3" s="35" t="s">
        <v>4</v>
      </c>
      <c r="D3" s="35" t="s">
        <v>5</v>
      </c>
      <c r="E3" s="35" t="s">
        <v>6</v>
      </c>
      <c r="F3" s="35" t="s">
        <v>7</v>
      </c>
      <c r="G3" s="33"/>
      <c r="H3" s="33"/>
      <c r="I3" s="33"/>
      <c r="J3" s="33"/>
      <c r="K3" s="33"/>
      <c r="L3" s="33"/>
      <c r="M3" s="33"/>
      <c r="N3" s="33"/>
      <c r="O3" s="33"/>
      <c r="P3" s="33"/>
      <c r="Q3" s="33"/>
      <c r="R3" s="33"/>
      <c r="S3" s="33"/>
      <c r="T3" s="33"/>
      <c r="U3" s="33"/>
      <c r="V3" s="33"/>
      <c r="W3" s="33"/>
      <c r="X3" s="33"/>
      <c r="Y3" s="33"/>
      <c r="Z3" s="33"/>
    </row>
    <row r="4" ht="82.5" customHeight="1">
      <c r="A4" s="43"/>
      <c r="B4" s="44"/>
      <c r="C4" s="53"/>
      <c r="D4" s="46"/>
      <c r="E4" s="47"/>
      <c r="F4" s="48"/>
    </row>
    <row r="5" ht="82.5" customHeight="1">
      <c r="A5" s="43"/>
      <c r="B5" s="44"/>
      <c r="C5" s="45"/>
      <c r="D5" s="46"/>
      <c r="E5" s="47"/>
      <c r="F5" s="48"/>
    </row>
    <row r="6" ht="82.5" customHeight="1">
      <c r="A6" s="43"/>
      <c r="B6" s="44"/>
      <c r="C6" s="45"/>
      <c r="D6" s="46"/>
      <c r="E6" s="47"/>
      <c r="F6" s="48"/>
    </row>
    <row r="7" ht="82.5" customHeight="1">
      <c r="A7" s="43"/>
      <c r="B7" s="44"/>
      <c r="C7" s="45"/>
      <c r="D7" s="46"/>
      <c r="E7" s="47"/>
      <c r="F7" s="48"/>
    </row>
    <row r="8" ht="82.5" customHeight="1">
      <c r="A8" s="43"/>
      <c r="B8" s="44"/>
      <c r="C8" s="45"/>
      <c r="D8" s="46"/>
      <c r="E8" s="47"/>
      <c r="F8" s="48"/>
    </row>
    <row r="9" ht="82.5" customHeight="1">
      <c r="A9" s="43"/>
      <c r="B9" s="44"/>
      <c r="C9" s="45"/>
      <c r="D9" s="46"/>
      <c r="E9" s="47"/>
      <c r="F9" s="48"/>
    </row>
    <row r="10" ht="82.5" customHeight="1">
      <c r="A10" s="43"/>
      <c r="B10" s="44"/>
      <c r="C10" s="45"/>
      <c r="D10" s="46"/>
      <c r="E10" s="47"/>
      <c r="F10" s="48"/>
    </row>
    <row r="11" ht="82.5" customHeight="1">
      <c r="A11" s="43"/>
      <c r="B11" s="44"/>
      <c r="C11" s="45"/>
      <c r="D11" s="46"/>
      <c r="E11" s="47"/>
      <c r="F11" s="48"/>
    </row>
    <row r="12" ht="82.5" customHeight="1">
      <c r="A12" s="43"/>
      <c r="B12" s="44"/>
      <c r="C12" s="45"/>
      <c r="D12" s="46"/>
      <c r="E12" s="47"/>
      <c r="F12" s="48"/>
    </row>
    <row r="13" ht="82.5" customHeight="1">
      <c r="A13" s="43"/>
      <c r="B13" s="44"/>
      <c r="C13" s="45"/>
      <c r="D13" s="46"/>
      <c r="E13" s="47"/>
      <c r="F13" s="48"/>
    </row>
    <row r="14" ht="82.5" customHeight="1">
      <c r="A14" s="43"/>
      <c r="B14" s="44"/>
      <c r="C14" s="45"/>
      <c r="D14" s="46"/>
      <c r="E14" s="47"/>
      <c r="F14" s="48"/>
    </row>
    <row r="15" ht="82.5" customHeight="1">
      <c r="A15" s="43"/>
      <c r="B15" s="44"/>
      <c r="C15" s="45"/>
      <c r="D15" s="46"/>
      <c r="E15" s="47"/>
      <c r="F15" s="48"/>
    </row>
    <row r="16" ht="82.5" customHeight="1">
      <c r="A16" s="43"/>
      <c r="B16" s="44"/>
      <c r="C16" s="45"/>
      <c r="D16" s="46"/>
      <c r="E16" s="47"/>
      <c r="F16" s="48"/>
    </row>
    <row r="17" ht="82.5" customHeight="1">
      <c r="A17" s="43"/>
      <c r="B17" s="44"/>
      <c r="C17" s="45"/>
      <c r="D17" s="46"/>
      <c r="E17" s="47"/>
      <c r="F17" s="48"/>
    </row>
    <row r="18" ht="82.5" customHeight="1">
      <c r="A18" s="43"/>
      <c r="B18" s="44"/>
      <c r="C18" s="45"/>
      <c r="D18" s="46"/>
      <c r="E18" s="47"/>
      <c r="F18" s="48"/>
    </row>
    <row r="19" ht="82.5" customHeight="1">
      <c r="A19" s="43"/>
      <c r="B19" s="44"/>
      <c r="C19" s="45"/>
      <c r="D19" s="46"/>
      <c r="E19" s="47"/>
      <c r="F19" s="48"/>
    </row>
    <row r="20" ht="82.5" customHeight="1">
      <c r="A20" s="43"/>
      <c r="B20" s="44"/>
      <c r="C20" s="45"/>
      <c r="D20" s="46"/>
      <c r="E20" s="47"/>
      <c r="F20" s="48"/>
    </row>
    <row r="21" ht="82.5" customHeight="1">
      <c r="A21" s="43"/>
      <c r="B21" s="44"/>
      <c r="C21" s="45"/>
      <c r="D21" s="46"/>
      <c r="E21" s="47"/>
      <c r="F21" s="48"/>
    </row>
    <row r="22" ht="82.5" customHeight="1">
      <c r="A22" s="43"/>
      <c r="B22" s="44"/>
      <c r="C22" s="45"/>
      <c r="D22" s="46"/>
      <c r="E22" s="47"/>
      <c r="F22" s="48"/>
    </row>
    <row r="23" ht="82.5" customHeight="1">
      <c r="A23" s="43"/>
      <c r="B23" s="44"/>
      <c r="C23" s="45"/>
      <c r="D23" s="46"/>
      <c r="E23" s="47"/>
      <c r="F23" s="48"/>
    </row>
    <row r="24" ht="82.5" customHeight="1">
      <c r="A24" s="43"/>
      <c r="B24" s="44"/>
      <c r="C24" s="45"/>
      <c r="D24" s="46"/>
      <c r="E24" s="47"/>
      <c r="F24" s="48"/>
    </row>
    <row r="25" ht="82.5" customHeight="1">
      <c r="A25" s="43"/>
      <c r="B25" s="44"/>
      <c r="C25" s="45"/>
      <c r="D25" s="46"/>
      <c r="E25" s="47"/>
      <c r="F25" s="48"/>
    </row>
    <row r="26" ht="82.5" customHeight="1">
      <c r="A26" s="43"/>
      <c r="B26" s="44"/>
      <c r="C26" s="45"/>
      <c r="D26" s="46"/>
      <c r="E26" s="47"/>
      <c r="F26" s="48"/>
    </row>
    <row r="27" ht="82.5" customHeight="1">
      <c r="A27" s="43"/>
      <c r="B27" s="44"/>
      <c r="C27" s="45"/>
      <c r="D27" s="46"/>
      <c r="E27" s="47"/>
      <c r="F27" s="48"/>
    </row>
    <row r="28" ht="82.5" customHeight="1">
      <c r="A28" s="43"/>
      <c r="B28" s="44"/>
      <c r="C28" s="45"/>
      <c r="D28" s="46"/>
      <c r="E28" s="47"/>
      <c r="F28" s="48"/>
    </row>
    <row r="29" ht="82.5" customHeight="1">
      <c r="A29" s="43"/>
      <c r="B29" s="44"/>
      <c r="C29" s="45"/>
      <c r="D29" s="46"/>
      <c r="E29" s="47"/>
      <c r="F29" s="48"/>
    </row>
    <row r="30" ht="82.5" customHeight="1">
      <c r="A30" s="43"/>
      <c r="B30" s="44"/>
      <c r="C30" s="45"/>
      <c r="D30" s="46"/>
      <c r="E30" s="47"/>
      <c r="F30" s="48"/>
    </row>
    <row r="31" ht="82.5" customHeight="1">
      <c r="A31" s="43"/>
      <c r="B31" s="44"/>
      <c r="C31" s="45"/>
      <c r="D31" s="46"/>
      <c r="E31" s="47"/>
      <c r="F31" s="48"/>
    </row>
    <row r="32" ht="82.5" customHeight="1">
      <c r="A32" s="43"/>
      <c r="B32" s="44"/>
      <c r="C32" s="45"/>
      <c r="D32" s="46"/>
      <c r="E32" s="47"/>
      <c r="F32" s="48"/>
    </row>
    <row r="33" ht="82.5" customHeight="1">
      <c r="A33" s="43"/>
      <c r="B33" s="44"/>
      <c r="C33" s="45"/>
      <c r="D33" s="46"/>
      <c r="E33" s="47"/>
      <c r="F33" s="48"/>
    </row>
    <row r="34" ht="82.5" customHeight="1">
      <c r="A34" s="43"/>
      <c r="B34" s="44"/>
      <c r="C34" s="45"/>
      <c r="D34" s="46"/>
      <c r="E34" s="47"/>
      <c r="F34" s="48"/>
    </row>
    <row r="35" ht="82.5" customHeight="1">
      <c r="A35" s="43"/>
      <c r="B35" s="44"/>
      <c r="C35" s="45"/>
      <c r="D35" s="46"/>
      <c r="E35" s="47"/>
      <c r="F35" s="48"/>
    </row>
    <row r="36" ht="82.5" customHeight="1">
      <c r="A36" s="43"/>
      <c r="B36" s="44"/>
      <c r="C36" s="45"/>
      <c r="D36" s="46"/>
      <c r="E36" s="47"/>
      <c r="F36" s="48"/>
    </row>
    <row r="37" ht="82.5" customHeight="1">
      <c r="A37" s="43"/>
      <c r="B37" s="44"/>
      <c r="C37" s="45"/>
      <c r="D37" s="46"/>
      <c r="E37" s="47"/>
      <c r="F37" s="48"/>
    </row>
    <row r="38" ht="82.5" customHeight="1">
      <c r="A38" s="43"/>
      <c r="B38" s="44"/>
      <c r="C38" s="45"/>
      <c r="D38" s="46"/>
      <c r="E38" s="47"/>
      <c r="F38" s="48"/>
    </row>
    <row r="39" ht="82.5" customHeight="1">
      <c r="A39" s="43"/>
      <c r="B39" s="44"/>
      <c r="C39" s="45"/>
      <c r="D39" s="46"/>
      <c r="E39" s="47"/>
      <c r="F39" s="48"/>
    </row>
    <row r="40" ht="82.5" customHeight="1">
      <c r="A40" s="43"/>
      <c r="B40" s="44"/>
      <c r="C40" s="45"/>
      <c r="D40" s="46"/>
      <c r="E40" s="47"/>
      <c r="F40" s="48"/>
    </row>
    <row r="41" ht="82.5" customHeight="1">
      <c r="A41" s="43"/>
      <c r="B41" s="44"/>
      <c r="C41" s="45"/>
      <c r="D41" s="46"/>
      <c r="E41" s="47"/>
      <c r="F41" s="48"/>
    </row>
    <row r="42" ht="82.5" customHeight="1">
      <c r="A42" s="43"/>
      <c r="B42" s="44"/>
      <c r="C42" s="45"/>
      <c r="D42" s="46"/>
      <c r="E42" s="47"/>
      <c r="F42" s="48"/>
    </row>
    <row r="43" ht="82.5" customHeight="1">
      <c r="A43" s="43"/>
      <c r="B43" s="44"/>
      <c r="C43" s="45"/>
      <c r="D43" s="46"/>
      <c r="E43" s="47"/>
      <c r="F43" s="48"/>
    </row>
    <row r="44" ht="82.5" customHeight="1">
      <c r="A44" s="43"/>
      <c r="B44" s="44"/>
      <c r="C44" s="45"/>
      <c r="D44" s="46"/>
      <c r="E44" s="47"/>
      <c r="F44" s="48"/>
    </row>
    <row r="45" ht="82.5" customHeight="1">
      <c r="A45" s="43"/>
      <c r="B45" s="44"/>
      <c r="C45" s="45"/>
      <c r="D45" s="46"/>
      <c r="E45" s="47"/>
      <c r="F45" s="48"/>
    </row>
    <row r="46" ht="82.5" customHeight="1">
      <c r="A46" s="43"/>
      <c r="B46" s="44"/>
      <c r="C46" s="45"/>
      <c r="D46" s="46"/>
      <c r="E46" s="47"/>
      <c r="F46" s="48"/>
    </row>
    <row r="47" ht="82.5" customHeight="1">
      <c r="A47" s="43"/>
      <c r="B47" s="44"/>
      <c r="C47" s="45"/>
      <c r="D47" s="46"/>
      <c r="E47" s="47"/>
      <c r="F47" s="48"/>
    </row>
    <row r="48" ht="82.5" customHeight="1">
      <c r="A48" s="43"/>
      <c r="B48" s="44"/>
      <c r="C48" s="45"/>
      <c r="D48" s="46"/>
      <c r="E48" s="47"/>
      <c r="F48" s="48"/>
    </row>
    <row r="49" ht="82.5" customHeight="1">
      <c r="A49" s="43"/>
      <c r="B49" s="44"/>
      <c r="C49" s="45"/>
      <c r="D49" s="46"/>
      <c r="E49" s="47"/>
      <c r="F49" s="48"/>
    </row>
    <row r="50" ht="82.5" customHeight="1">
      <c r="A50" s="43"/>
      <c r="B50" s="44"/>
      <c r="C50" s="45"/>
      <c r="D50" s="46"/>
      <c r="E50" s="47"/>
      <c r="F50" s="48"/>
    </row>
    <row r="51" ht="82.5" customHeight="1">
      <c r="A51" s="43"/>
      <c r="B51" s="44"/>
      <c r="C51" s="45"/>
      <c r="D51" s="46"/>
      <c r="E51" s="47"/>
      <c r="F51" s="48"/>
    </row>
    <row r="52" ht="82.5" customHeight="1">
      <c r="A52" s="43"/>
      <c r="B52" s="44"/>
      <c r="C52" s="45"/>
      <c r="D52" s="46"/>
      <c r="E52" s="47"/>
      <c r="F52" s="48"/>
    </row>
    <row r="53" ht="82.5" customHeight="1">
      <c r="A53" s="43"/>
      <c r="B53" s="44"/>
      <c r="C53" s="45"/>
      <c r="D53" s="46"/>
      <c r="E53" s="47"/>
      <c r="F53" s="48"/>
    </row>
    <row r="54" ht="82.5" customHeight="1">
      <c r="A54" s="43"/>
      <c r="B54" s="44"/>
      <c r="C54" s="45"/>
      <c r="D54" s="46"/>
      <c r="E54" s="47"/>
      <c r="F54" s="48"/>
    </row>
    <row r="55" ht="82.5" customHeight="1">
      <c r="A55" s="43"/>
      <c r="B55" s="44"/>
      <c r="C55" s="45"/>
      <c r="D55" s="46"/>
      <c r="E55" s="47"/>
      <c r="F55" s="48"/>
    </row>
    <row r="56" ht="82.5" customHeight="1">
      <c r="A56" s="43"/>
      <c r="B56" s="44"/>
      <c r="C56" s="45"/>
      <c r="D56" s="46"/>
      <c r="E56" s="47"/>
      <c r="F56" s="48"/>
    </row>
    <row r="57" ht="82.5" customHeight="1">
      <c r="A57" s="43"/>
      <c r="B57" s="44"/>
      <c r="C57" s="45"/>
      <c r="D57" s="46"/>
      <c r="E57" s="47"/>
      <c r="F57" s="48"/>
    </row>
    <row r="58" ht="82.5" customHeight="1">
      <c r="A58" s="43"/>
      <c r="B58" s="44"/>
      <c r="C58" s="45"/>
      <c r="D58" s="46"/>
      <c r="E58" s="47"/>
      <c r="F58" s="48"/>
    </row>
    <row r="59" ht="82.5" customHeight="1">
      <c r="A59" s="43"/>
      <c r="B59" s="44"/>
      <c r="C59" s="45"/>
      <c r="D59" s="46"/>
      <c r="E59" s="47"/>
      <c r="F59" s="48"/>
    </row>
    <row r="60" ht="82.5" customHeight="1">
      <c r="A60" s="43"/>
      <c r="B60" s="44"/>
      <c r="C60" s="45"/>
      <c r="D60" s="46"/>
      <c r="E60" s="47"/>
      <c r="F60" s="48"/>
    </row>
    <row r="61" ht="82.5" customHeight="1">
      <c r="A61" s="43"/>
      <c r="B61" s="44"/>
      <c r="C61" s="45"/>
      <c r="D61" s="46"/>
      <c r="E61" s="47"/>
      <c r="F61" s="48"/>
    </row>
    <row r="62" ht="82.5" customHeight="1">
      <c r="A62" s="43"/>
      <c r="B62" s="44"/>
      <c r="C62" s="45"/>
      <c r="D62" s="46"/>
      <c r="E62" s="47"/>
      <c r="F62" s="48"/>
    </row>
    <row r="63" ht="82.5" customHeight="1">
      <c r="A63" s="43"/>
      <c r="B63" s="44"/>
      <c r="C63" s="45"/>
      <c r="D63" s="46"/>
      <c r="E63" s="47"/>
      <c r="F63" s="48"/>
    </row>
    <row r="64" ht="82.5" customHeight="1">
      <c r="A64" s="43"/>
      <c r="B64" s="44"/>
      <c r="C64" s="45"/>
      <c r="D64" s="46"/>
      <c r="E64" s="47"/>
      <c r="F64" s="48"/>
    </row>
    <row r="65" ht="82.5" customHeight="1">
      <c r="A65" s="43"/>
      <c r="B65" s="44"/>
      <c r="C65" s="45"/>
      <c r="D65" s="46"/>
      <c r="E65" s="47"/>
      <c r="F65" s="48"/>
    </row>
    <row r="66" ht="82.5" customHeight="1">
      <c r="A66" s="43"/>
      <c r="B66" s="44"/>
      <c r="C66" s="45"/>
      <c r="D66" s="46"/>
      <c r="E66" s="47"/>
      <c r="F66" s="48"/>
    </row>
    <row r="67" ht="82.5" customHeight="1">
      <c r="A67" s="43"/>
      <c r="B67" s="44"/>
      <c r="C67" s="45"/>
      <c r="D67" s="46"/>
      <c r="E67" s="47"/>
      <c r="F67" s="48"/>
    </row>
    <row r="68" ht="82.5" customHeight="1">
      <c r="A68" s="43"/>
      <c r="B68" s="44"/>
      <c r="C68" s="45"/>
      <c r="D68" s="46"/>
      <c r="E68" s="47"/>
      <c r="F68" s="48"/>
    </row>
    <row r="69" ht="82.5" customHeight="1">
      <c r="A69" s="43"/>
      <c r="B69" s="44"/>
      <c r="C69" s="45"/>
      <c r="D69" s="46"/>
      <c r="E69" s="47"/>
      <c r="F69" s="48"/>
    </row>
    <row r="70" ht="82.5" customHeight="1">
      <c r="A70" s="43"/>
      <c r="B70" s="44"/>
      <c r="C70" s="45"/>
      <c r="D70" s="46"/>
      <c r="E70" s="47"/>
      <c r="F70" s="48"/>
    </row>
    <row r="71" ht="82.5" customHeight="1">
      <c r="A71" s="43"/>
      <c r="B71" s="44"/>
      <c r="C71" s="45"/>
      <c r="D71" s="46"/>
      <c r="E71" s="47"/>
      <c r="F71" s="48"/>
    </row>
    <row r="72" ht="82.5" customHeight="1">
      <c r="A72" s="43"/>
      <c r="B72" s="44"/>
      <c r="C72" s="45"/>
      <c r="D72" s="46"/>
      <c r="E72" s="47"/>
      <c r="F72" s="48"/>
    </row>
    <row r="73" ht="82.5" customHeight="1">
      <c r="A73" s="43"/>
      <c r="B73" s="44"/>
      <c r="C73" s="45"/>
      <c r="D73" s="46"/>
      <c r="E73" s="47"/>
      <c r="F73" s="48"/>
    </row>
    <row r="74" ht="82.5" customHeight="1">
      <c r="A74" s="43"/>
      <c r="B74" s="44"/>
      <c r="C74" s="45"/>
      <c r="D74" s="46"/>
      <c r="E74" s="47"/>
      <c r="F74" s="48"/>
    </row>
    <row r="75" ht="82.5" customHeight="1">
      <c r="A75" s="43"/>
      <c r="B75" s="44"/>
      <c r="C75" s="45"/>
      <c r="D75" s="46"/>
      <c r="E75" s="47"/>
      <c r="F75" s="48"/>
    </row>
    <row r="76" ht="82.5" customHeight="1">
      <c r="A76" s="43"/>
      <c r="B76" s="44"/>
      <c r="C76" s="45"/>
      <c r="D76" s="46"/>
      <c r="E76" s="47"/>
      <c r="F76" s="48"/>
    </row>
    <row r="77" ht="82.5" customHeight="1">
      <c r="A77" s="43"/>
      <c r="B77" s="44"/>
      <c r="C77" s="45"/>
      <c r="D77" s="46"/>
      <c r="E77" s="47"/>
      <c r="F77" s="48"/>
    </row>
    <row r="78" ht="82.5" customHeight="1">
      <c r="A78" s="43"/>
      <c r="B78" s="44"/>
      <c r="C78" s="45"/>
      <c r="D78" s="46"/>
      <c r="E78" s="47"/>
      <c r="F78" s="48"/>
    </row>
    <row r="79" ht="82.5" customHeight="1">
      <c r="A79" s="43"/>
      <c r="B79" s="44"/>
      <c r="C79" s="45"/>
      <c r="D79" s="46"/>
      <c r="E79" s="47"/>
      <c r="F79" s="48"/>
    </row>
    <row r="80" ht="82.5" customHeight="1">
      <c r="A80" s="43"/>
      <c r="B80" s="44"/>
      <c r="C80" s="45"/>
      <c r="D80" s="46"/>
      <c r="E80" s="47"/>
      <c r="F80" s="48"/>
    </row>
    <row r="81" ht="82.5" customHeight="1">
      <c r="A81" s="43"/>
      <c r="B81" s="44"/>
      <c r="C81" s="45"/>
      <c r="D81" s="46"/>
      <c r="E81" s="47"/>
      <c r="F81" s="48"/>
    </row>
    <row r="82" ht="82.5" customHeight="1">
      <c r="A82" s="43"/>
      <c r="B82" s="44"/>
      <c r="C82" s="45"/>
      <c r="D82" s="46"/>
      <c r="E82" s="47"/>
      <c r="F82" s="48"/>
    </row>
    <row r="83" ht="82.5" customHeight="1">
      <c r="A83" s="43"/>
      <c r="B83" s="44"/>
      <c r="C83" s="45"/>
      <c r="D83" s="46"/>
      <c r="E83" s="47"/>
      <c r="F83" s="48"/>
    </row>
    <row r="84" ht="82.5" customHeight="1">
      <c r="A84" s="43"/>
      <c r="B84" s="44"/>
      <c r="C84" s="45"/>
      <c r="D84" s="46"/>
      <c r="E84" s="47"/>
      <c r="F84" s="48"/>
    </row>
    <row r="85" ht="82.5" customHeight="1">
      <c r="A85" s="43"/>
      <c r="B85" s="44"/>
      <c r="C85" s="45"/>
      <c r="D85" s="46"/>
      <c r="E85" s="47"/>
      <c r="F85" s="48"/>
    </row>
    <row r="86" ht="82.5" customHeight="1">
      <c r="A86" s="43"/>
      <c r="B86" s="44"/>
      <c r="C86" s="45"/>
      <c r="D86" s="46"/>
      <c r="E86" s="47"/>
      <c r="F86" s="48"/>
    </row>
    <row r="87" ht="82.5" customHeight="1">
      <c r="A87" s="43"/>
      <c r="B87" s="44"/>
      <c r="C87" s="45"/>
      <c r="D87" s="46"/>
      <c r="E87" s="47"/>
      <c r="F87" s="48"/>
    </row>
    <row r="88" ht="82.5" customHeight="1">
      <c r="A88" s="43"/>
      <c r="B88" s="44"/>
      <c r="C88" s="45"/>
      <c r="D88" s="46"/>
      <c r="E88" s="47"/>
      <c r="F88" s="48"/>
    </row>
    <row r="89" ht="82.5" customHeight="1">
      <c r="A89" s="43"/>
      <c r="B89" s="44"/>
      <c r="C89" s="45"/>
      <c r="D89" s="46"/>
      <c r="E89" s="47"/>
      <c r="F89" s="48"/>
    </row>
    <row r="90" ht="82.5" customHeight="1">
      <c r="A90" s="43"/>
      <c r="B90" s="44"/>
      <c r="C90" s="45"/>
      <c r="D90" s="46"/>
      <c r="E90" s="47"/>
      <c r="F90" s="48"/>
    </row>
    <row r="91" ht="82.5" customHeight="1">
      <c r="A91" s="43"/>
      <c r="B91" s="44"/>
      <c r="C91" s="45"/>
      <c r="D91" s="46"/>
      <c r="E91" s="47"/>
      <c r="F91" s="48"/>
    </row>
    <row r="92" ht="82.5" customHeight="1">
      <c r="A92" s="43"/>
      <c r="B92" s="44"/>
      <c r="C92" s="45"/>
      <c r="D92" s="46"/>
      <c r="E92" s="47"/>
      <c r="F92" s="48"/>
    </row>
    <row r="93" ht="82.5" customHeight="1">
      <c r="A93" s="43"/>
      <c r="B93" s="44"/>
      <c r="C93" s="45"/>
      <c r="D93" s="46"/>
      <c r="E93" s="47"/>
      <c r="F93" s="48"/>
    </row>
    <row r="94" ht="82.5" customHeight="1">
      <c r="A94" s="43"/>
      <c r="B94" s="44"/>
      <c r="C94" s="45"/>
      <c r="D94" s="46"/>
      <c r="E94" s="47"/>
      <c r="F94" s="48"/>
    </row>
    <row r="95" ht="82.5" customHeight="1">
      <c r="A95" s="43"/>
      <c r="B95" s="44"/>
      <c r="C95" s="45"/>
      <c r="D95" s="46"/>
      <c r="E95" s="47"/>
      <c r="F95" s="48"/>
    </row>
    <row r="96" ht="82.5" customHeight="1">
      <c r="A96" s="43"/>
      <c r="B96" s="44"/>
      <c r="C96" s="45"/>
      <c r="D96" s="46"/>
      <c r="E96" s="47"/>
      <c r="F96" s="48"/>
    </row>
    <row r="97" ht="82.5" customHeight="1">
      <c r="A97" s="43"/>
      <c r="B97" s="44"/>
      <c r="C97" s="45"/>
      <c r="D97" s="46"/>
      <c r="E97" s="47"/>
      <c r="F97" s="48"/>
    </row>
    <row r="98" ht="82.5" customHeight="1">
      <c r="A98" s="43"/>
      <c r="B98" s="44"/>
      <c r="C98" s="45"/>
      <c r="D98" s="46"/>
      <c r="E98" s="47"/>
      <c r="F98" s="48"/>
    </row>
    <row r="99" ht="82.5" customHeight="1">
      <c r="A99" s="43"/>
      <c r="B99" s="44"/>
      <c r="C99" s="45"/>
      <c r="D99" s="46"/>
      <c r="E99" s="47"/>
      <c r="F99" s="48"/>
    </row>
    <row r="100" ht="82.5" customHeight="1">
      <c r="A100" s="43"/>
      <c r="B100" s="44"/>
      <c r="C100" s="45"/>
      <c r="D100" s="46"/>
      <c r="E100" s="47"/>
      <c r="F100" s="48"/>
    </row>
    <row r="101" ht="82.5" customHeight="1">
      <c r="A101" s="43"/>
      <c r="B101" s="44"/>
      <c r="C101" s="45"/>
      <c r="D101" s="46"/>
      <c r="E101" s="47"/>
      <c r="F101" s="48"/>
    </row>
    <row r="102" ht="82.5" customHeight="1">
      <c r="A102" s="43"/>
      <c r="B102" s="44"/>
      <c r="C102" s="45"/>
      <c r="D102" s="46"/>
      <c r="E102" s="47"/>
      <c r="F102" s="48"/>
    </row>
    <row r="103" ht="82.5" customHeight="1">
      <c r="A103" s="43"/>
      <c r="B103" s="44"/>
      <c r="C103" s="45"/>
      <c r="D103" s="46"/>
      <c r="E103" s="47"/>
      <c r="F103" s="48"/>
    </row>
    <row r="104" ht="82.5" customHeight="1">
      <c r="A104" s="43"/>
      <c r="B104" s="44"/>
      <c r="C104" s="45"/>
      <c r="D104" s="46"/>
      <c r="E104" s="47"/>
      <c r="F104" s="48"/>
    </row>
    <row r="105" ht="82.5" customHeight="1">
      <c r="A105" s="43"/>
      <c r="B105" s="44"/>
      <c r="C105" s="45"/>
      <c r="D105" s="46"/>
      <c r="E105" s="47"/>
      <c r="F105" s="48"/>
    </row>
    <row r="106" ht="82.5" customHeight="1">
      <c r="A106" s="43"/>
      <c r="B106" s="44"/>
      <c r="C106" s="45"/>
      <c r="D106" s="46"/>
      <c r="E106" s="47"/>
      <c r="F106" s="48"/>
    </row>
    <row r="107" ht="82.5" customHeight="1">
      <c r="A107" s="43"/>
      <c r="B107" s="44"/>
      <c r="C107" s="45"/>
      <c r="D107" s="46"/>
      <c r="E107" s="47"/>
      <c r="F107" s="48"/>
    </row>
    <row r="108" ht="82.5" customHeight="1">
      <c r="A108" s="43"/>
      <c r="B108" s="44"/>
      <c r="C108" s="45"/>
      <c r="D108" s="46"/>
      <c r="E108" s="47"/>
      <c r="F108" s="48"/>
    </row>
    <row r="109" ht="82.5" customHeight="1">
      <c r="A109" s="43"/>
      <c r="B109" s="44"/>
      <c r="C109" s="45"/>
      <c r="D109" s="46"/>
      <c r="E109" s="47"/>
      <c r="F109" s="48"/>
    </row>
    <row r="110" ht="82.5" customHeight="1">
      <c r="A110" s="43"/>
      <c r="B110" s="44"/>
      <c r="C110" s="45"/>
      <c r="D110" s="46"/>
      <c r="E110" s="47"/>
      <c r="F110" s="48"/>
    </row>
    <row r="111" ht="82.5" customHeight="1">
      <c r="A111" s="43"/>
      <c r="B111" s="44"/>
      <c r="C111" s="45"/>
      <c r="D111" s="46"/>
      <c r="E111" s="47"/>
      <c r="F111" s="48"/>
    </row>
    <row r="112" ht="82.5" customHeight="1">
      <c r="A112" s="43"/>
      <c r="B112" s="44"/>
      <c r="C112" s="45"/>
      <c r="D112" s="46"/>
      <c r="E112" s="47"/>
      <c r="F112" s="48"/>
    </row>
    <row r="113" ht="82.5" customHeight="1">
      <c r="A113" s="43"/>
      <c r="B113" s="44"/>
      <c r="C113" s="45"/>
      <c r="D113" s="46"/>
      <c r="E113" s="47"/>
      <c r="F113" s="48"/>
    </row>
    <row r="114" ht="82.5" customHeight="1">
      <c r="A114" s="43"/>
      <c r="B114" s="44"/>
      <c r="C114" s="45"/>
      <c r="D114" s="46"/>
      <c r="E114" s="47"/>
      <c r="F114" s="48"/>
    </row>
    <row r="115" ht="82.5" customHeight="1">
      <c r="A115" s="43"/>
      <c r="B115" s="44"/>
      <c r="C115" s="45"/>
      <c r="D115" s="46"/>
      <c r="E115" s="47"/>
      <c r="F115" s="48"/>
    </row>
    <row r="116" ht="82.5" customHeight="1">
      <c r="A116" s="43"/>
      <c r="B116" s="44"/>
      <c r="C116" s="45"/>
      <c r="D116" s="46"/>
      <c r="E116" s="47"/>
      <c r="F116" s="48"/>
    </row>
    <row r="117" ht="82.5" customHeight="1">
      <c r="A117" s="43"/>
      <c r="B117" s="44"/>
      <c r="C117" s="45"/>
      <c r="D117" s="46"/>
      <c r="E117" s="47"/>
      <c r="F117" s="48"/>
    </row>
    <row r="118" ht="82.5" customHeight="1">
      <c r="A118" s="43"/>
      <c r="B118" s="44"/>
      <c r="C118" s="45"/>
      <c r="D118" s="46"/>
      <c r="E118" s="47"/>
      <c r="F118" s="48"/>
    </row>
    <row r="119" ht="82.5" customHeight="1">
      <c r="A119" s="43"/>
      <c r="B119" s="44"/>
      <c r="C119" s="45"/>
      <c r="D119" s="46"/>
      <c r="E119" s="47"/>
      <c r="F119" s="48"/>
    </row>
    <row r="120" ht="82.5" customHeight="1">
      <c r="A120" s="43"/>
      <c r="B120" s="44"/>
      <c r="C120" s="45"/>
      <c r="D120" s="46"/>
      <c r="E120" s="47"/>
      <c r="F120" s="48"/>
    </row>
    <row r="121" ht="82.5" customHeight="1">
      <c r="A121" s="43"/>
      <c r="B121" s="44"/>
      <c r="C121" s="45"/>
      <c r="D121" s="46"/>
      <c r="E121" s="47"/>
      <c r="F121" s="48"/>
    </row>
    <row r="122" ht="82.5" customHeight="1">
      <c r="A122" s="43"/>
      <c r="B122" s="44"/>
      <c r="C122" s="45"/>
      <c r="D122" s="46"/>
      <c r="E122" s="47"/>
      <c r="F122" s="48"/>
    </row>
    <row r="123" ht="82.5" customHeight="1">
      <c r="A123" s="43"/>
      <c r="B123" s="44"/>
      <c r="C123" s="45"/>
      <c r="D123" s="46"/>
      <c r="E123" s="47"/>
      <c r="F123" s="48"/>
    </row>
    <row r="124" ht="82.5" customHeight="1">
      <c r="A124" s="43"/>
      <c r="B124" s="44"/>
      <c r="C124" s="45"/>
      <c r="D124" s="46"/>
      <c r="E124" s="47"/>
      <c r="F124" s="48"/>
    </row>
    <row r="125" ht="82.5" customHeight="1">
      <c r="A125" s="43"/>
      <c r="B125" s="44"/>
      <c r="C125" s="45"/>
      <c r="D125" s="46"/>
      <c r="E125" s="47"/>
      <c r="F125" s="48"/>
    </row>
    <row r="126" ht="82.5" customHeight="1">
      <c r="A126" s="43"/>
      <c r="B126" s="44"/>
      <c r="C126" s="45"/>
      <c r="D126" s="46"/>
      <c r="E126" s="47"/>
      <c r="F126" s="48"/>
    </row>
    <row r="127" ht="82.5" customHeight="1">
      <c r="A127" s="43"/>
      <c r="B127" s="44"/>
      <c r="C127" s="45"/>
      <c r="D127" s="46"/>
      <c r="E127" s="47"/>
      <c r="F127" s="48"/>
    </row>
    <row r="128" ht="82.5" customHeight="1">
      <c r="A128" s="43"/>
      <c r="B128" s="44"/>
      <c r="C128" s="45"/>
      <c r="D128" s="46"/>
      <c r="E128" s="47"/>
      <c r="F128" s="48"/>
    </row>
    <row r="129" ht="82.5" customHeight="1">
      <c r="A129" s="43"/>
      <c r="B129" s="44"/>
      <c r="C129" s="45"/>
      <c r="D129" s="46"/>
      <c r="E129" s="47"/>
      <c r="F129" s="48"/>
    </row>
    <row r="130" ht="82.5" customHeight="1">
      <c r="A130" s="43"/>
      <c r="B130" s="44"/>
      <c r="C130" s="45"/>
      <c r="D130" s="46"/>
      <c r="E130" s="47"/>
      <c r="F130" s="48"/>
    </row>
    <row r="131" ht="82.5" customHeight="1">
      <c r="A131" s="43"/>
      <c r="B131" s="44"/>
      <c r="C131" s="45"/>
      <c r="D131" s="46"/>
      <c r="E131" s="47"/>
      <c r="F131" s="48"/>
    </row>
    <row r="132" ht="82.5" customHeight="1">
      <c r="A132" s="43"/>
      <c r="B132" s="44"/>
      <c r="C132" s="45"/>
      <c r="D132" s="46"/>
      <c r="E132" s="47"/>
      <c r="F132" s="48"/>
    </row>
    <row r="133" ht="82.5" customHeight="1">
      <c r="A133" s="43"/>
      <c r="B133" s="44"/>
      <c r="C133" s="45"/>
      <c r="D133" s="46"/>
      <c r="E133" s="47"/>
      <c r="F133" s="48"/>
    </row>
    <row r="134" ht="82.5" customHeight="1">
      <c r="A134" s="43"/>
      <c r="B134" s="44"/>
      <c r="C134" s="45"/>
      <c r="D134" s="46"/>
      <c r="E134" s="47"/>
      <c r="F134" s="48"/>
    </row>
    <row r="135" ht="82.5" customHeight="1">
      <c r="A135" s="43"/>
      <c r="B135" s="44"/>
      <c r="C135" s="45"/>
      <c r="D135" s="46"/>
      <c r="E135" s="47"/>
      <c r="F135" s="48"/>
    </row>
    <row r="136" ht="82.5" customHeight="1">
      <c r="A136" s="43"/>
      <c r="B136" s="44"/>
      <c r="C136" s="45"/>
      <c r="D136" s="46"/>
      <c r="E136" s="47"/>
      <c r="F136" s="48"/>
    </row>
    <row r="137" ht="82.5" customHeight="1">
      <c r="A137" s="43"/>
      <c r="B137" s="44"/>
      <c r="C137" s="45"/>
      <c r="D137" s="46"/>
      <c r="E137" s="47"/>
      <c r="F137" s="48"/>
    </row>
    <row r="138" ht="82.5" customHeight="1">
      <c r="A138" s="43"/>
      <c r="B138" s="44"/>
      <c r="C138" s="45"/>
      <c r="D138" s="46"/>
      <c r="E138" s="47"/>
      <c r="F138" s="48"/>
    </row>
    <row r="139" ht="82.5" customHeight="1">
      <c r="A139" s="43"/>
      <c r="B139" s="44"/>
      <c r="C139" s="45"/>
      <c r="D139" s="46"/>
      <c r="E139" s="47"/>
      <c r="F139" s="48"/>
    </row>
    <row r="140" ht="82.5" customHeight="1">
      <c r="A140" s="43"/>
      <c r="B140" s="44"/>
      <c r="C140" s="45"/>
      <c r="D140" s="46"/>
      <c r="E140" s="47"/>
      <c r="F140" s="48"/>
    </row>
    <row r="141" ht="82.5" customHeight="1">
      <c r="A141" s="43"/>
      <c r="B141" s="44"/>
      <c r="C141" s="45"/>
      <c r="D141" s="46"/>
      <c r="E141" s="47"/>
      <c r="F141" s="48"/>
    </row>
    <row r="142" ht="82.5" customHeight="1">
      <c r="A142" s="43"/>
      <c r="B142" s="44"/>
      <c r="C142" s="45"/>
      <c r="D142" s="46"/>
      <c r="E142" s="47"/>
      <c r="F142" s="48"/>
    </row>
    <row r="143" ht="82.5" customHeight="1">
      <c r="A143" s="43"/>
      <c r="B143" s="44"/>
      <c r="C143" s="45"/>
      <c r="D143" s="46"/>
      <c r="E143" s="47"/>
      <c r="F143" s="48"/>
    </row>
    <row r="144" ht="82.5" customHeight="1">
      <c r="A144" s="43"/>
      <c r="B144" s="44"/>
      <c r="C144" s="45"/>
      <c r="D144" s="46"/>
      <c r="E144" s="47"/>
      <c r="F144" s="48"/>
    </row>
    <row r="145" ht="82.5" customHeight="1">
      <c r="A145" s="43"/>
      <c r="B145" s="44"/>
      <c r="C145" s="45"/>
      <c r="D145" s="46"/>
      <c r="E145" s="47"/>
      <c r="F145" s="48"/>
    </row>
    <row r="146" ht="82.5" customHeight="1">
      <c r="A146" s="43"/>
      <c r="B146" s="44"/>
      <c r="C146" s="45"/>
      <c r="D146" s="46"/>
      <c r="E146" s="47"/>
      <c r="F146" s="48"/>
    </row>
    <row r="147" ht="82.5" customHeight="1">
      <c r="A147" s="43"/>
      <c r="B147" s="44"/>
      <c r="C147" s="45"/>
      <c r="D147" s="46"/>
      <c r="E147" s="47"/>
      <c r="F147" s="48"/>
    </row>
    <row r="148" ht="82.5" customHeight="1">
      <c r="A148" s="43"/>
      <c r="B148" s="44"/>
      <c r="C148" s="45"/>
      <c r="D148" s="46"/>
      <c r="E148" s="47"/>
      <c r="F148" s="48"/>
    </row>
    <row r="149" ht="82.5" customHeight="1">
      <c r="A149" s="43"/>
      <c r="B149" s="44"/>
      <c r="C149" s="45"/>
      <c r="D149" s="46"/>
      <c r="E149" s="47"/>
      <c r="F149" s="48"/>
    </row>
    <row r="150" ht="82.5" customHeight="1">
      <c r="A150" s="43"/>
      <c r="B150" s="44"/>
      <c r="C150" s="45"/>
      <c r="D150" s="46"/>
      <c r="E150" s="47"/>
      <c r="F150" s="48"/>
    </row>
    <row r="151" ht="82.5" customHeight="1">
      <c r="A151" s="43"/>
      <c r="B151" s="44"/>
      <c r="C151" s="45"/>
      <c r="D151" s="46"/>
      <c r="E151" s="47"/>
      <c r="F151" s="48"/>
    </row>
    <row r="152" ht="82.5" customHeight="1">
      <c r="A152" s="43"/>
      <c r="B152" s="44"/>
      <c r="C152" s="45"/>
      <c r="D152" s="46"/>
      <c r="E152" s="47"/>
      <c r="F152" s="48"/>
    </row>
    <row r="153" ht="82.5" customHeight="1">
      <c r="A153" s="43"/>
      <c r="B153" s="44"/>
      <c r="C153" s="45"/>
      <c r="D153" s="46"/>
      <c r="E153" s="47"/>
      <c r="F153" s="48"/>
    </row>
    <row r="154" ht="82.5" customHeight="1">
      <c r="A154" s="43"/>
      <c r="B154" s="44"/>
      <c r="C154" s="45"/>
      <c r="D154" s="46"/>
      <c r="E154" s="47"/>
      <c r="F154" s="48"/>
    </row>
    <row r="155" ht="82.5" customHeight="1">
      <c r="A155" s="43"/>
      <c r="B155" s="44"/>
      <c r="C155" s="45"/>
      <c r="D155" s="46"/>
      <c r="E155" s="47"/>
      <c r="F155" s="48"/>
    </row>
    <row r="156" ht="82.5" customHeight="1">
      <c r="A156" s="43"/>
      <c r="B156" s="44"/>
      <c r="C156" s="45"/>
      <c r="D156" s="46"/>
      <c r="E156" s="47"/>
      <c r="F156" s="48"/>
    </row>
    <row r="157" ht="82.5" customHeight="1">
      <c r="A157" s="43"/>
      <c r="B157" s="44"/>
      <c r="C157" s="45"/>
      <c r="D157" s="46"/>
      <c r="E157" s="47"/>
      <c r="F157" s="48"/>
    </row>
    <row r="158" ht="82.5" customHeight="1">
      <c r="A158" s="43"/>
      <c r="B158" s="44"/>
      <c r="C158" s="45"/>
      <c r="D158" s="46"/>
      <c r="E158" s="47"/>
      <c r="F158" s="48"/>
    </row>
    <row r="159" ht="82.5" customHeight="1">
      <c r="A159" s="43"/>
      <c r="B159" s="44"/>
      <c r="C159" s="45"/>
      <c r="D159" s="46"/>
      <c r="E159" s="47"/>
      <c r="F159" s="48"/>
    </row>
    <row r="160" ht="82.5" customHeight="1">
      <c r="A160" s="43"/>
      <c r="B160" s="44"/>
      <c r="C160" s="45"/>
      <c r="D160" s="46"/>
      <c r="E160" s="47"/>
      <c r="F160" s="48"/>
    </row>
    <row r="161" ht="82.5" customHeight="1">
      <c r="A161" s="43"/>
      <c r="B161" s="44"/>
      <c r="C161" s="45"/>
      <c r="D161" s="46"/>
      <c r="E161" s="47"/>
      <c r="F161" s="48"/>
    </row>
    <row r="162" ht="82.5" customHeight="1">
      <c r="A162" s="43"/>
      <c r="B162" s="44"/>
      <c r="C162" s="45"/>
      <c r="D162" s="46"/>
      <c r="E162" s="47"/>
      <c r="F162" s="48"/>
    </row>
    <row r="163" ht="82.5" customHeight="1">
      <c r="A163" s="43"/>
      <c r="B163" s="44"/>
      <c r="C163" s="45"/>
      <c r="D163" s="46"/>
      <c r="E163" s="47"/>
      <c r="F163" s="48"/>
    </row>
    <row r="164" ht="82.5" customHeight="1">
      <c r="A164" s="43"/>
      <c r="B164" s="44"/>
      <c r="C164" s="45"/>
      <c r="D164" s="46"/>
      <c r="E164" s="47"/>
      <c r="F164" s="48"/>
    </row>
    <row r="165" ht="82.5" customHeight="1">
      <c r="A165" s="43"/>
      <c r="B165" s="44"/>
      <c r="C165" s="45"/>
      <c r="D165" s="46"/>
      <c r="E165" s="47"/>
      <c r="F165" s="48"/>
    </row>
    <row r="166" ht="82.5" customHeight="1">
      <c r="A166" s="43"/>
      <c r="B166" s="44"/>
      <c r="C166" s="45"/>
      <c r="D166" s="46"/>
      <c r="E166" s="47"/>
      <c r="F166" s="48"/>
    </row>
    <row r="167" ht="82.5" customHeight="1">
      <c r="A167" s="43"/>
      <c r="B167" s="44"/>
      <c r="C167" s="45"/>
      <c r="D167" s="46"/>
      <c r="E167" s="47"/>
      <c r="F167" s="48"/>
    </row>
    <row r="168" ht="82.5" customHeight="1">
      <c r="A168" s="43"/>
      <c r="B168" s="44"/>
      <c r="C168" s="45"/>
      <c r="D168" s="46"/>
      <c r="E168" s="47"/>
      <c r="F168" s="48"/>
    </row>
    <row r="169" ht="82.5" customHeight="1">
      <c r="A169" s="43"/>
      <c r="B169" s="44"/>
      <c r="C169" s="45"/>
      <c r="D169" s="46"/>
      <c r="E169" s="47"/>
      <c r="F169" s="48"/>
    </row>
    <row r="170" ht="82.5" customHeight="1">
      <c r="A170" s="43"/>
      <c r="B170" s="44"/>
      <c r="C170" s="45"/>
      <c r="D170" s="46"/>
      <c r="E170" s="47"/>
      <c r="F170" s="48"/>
    </row>
    <row r="171" ht="82.5" customHeight="1">
      <c r="A171" s="43"/>
      <c r="B171" s="44"/>
      <c r="C171" s="45"/>
      <c r="D171" s="46"/>
      <c r="E171" s="47"/>
      <c r="F171" s="48"/>
    </row>
    <row r="172" ht="82.5" customHeight="1">
      <c r="A172" s="43"/>
      <c r="B172" s="44"/>
      <c r="C172" s="45"/>
      <c r="D172" s="46"/>
      <c r="E172" s="47"/>
      <c r="F172" s="48"/>
    </row>
    <row r="173" ht="82.5" customHeight="1">
      <c r="A173" s="43"/>
      <c r="B173" s="44"/>
      <c r="C173" s="45"/>
      <c r="D173" s="46"/>
      <c r="E173" s="47"/>
      <c r="F173" s="48"/>
    </row>
    <row r="174" ht="82.5" customHeight="1">
      <c r="A174" s="43"/>
      <c r="B174" s="44"/>
      <c r="C174" s="45"/>
      <c r="D174" s="46"/>
      <c r="E174" s="47"/>
      <c r="F174" s="48"/>
    </row>
    <row r="175" ht="82.5" customHeight="1">
      <c r="A175" s="43"/>
      <c r="B175" s="44"/>
      <c r="C175" s="45"/>
      <c r="D175" s="46"/>
      <c r="E175" s="47"/>
      <c r="F175" s="48"/>
    </row>
    <row r="176" ht="82.5" customHeight="1">
      <c r="A176" s="43"/>
      <c r="B176" s="44"/>
      <c r="C176" s="45"/>
      <c r="D176" s="46"/>
      <c r="E176" s="47"/>
      <c r="F176" s="48"/>
    </row>
    <row r="177" ht="82.5" customHeight="1">
      <c r="A177" s="43"/>
      <c r="B177" s="44"/>
      <c r="C177" s="45"/>
      <c r="D177" s="46"/>
      <c r="E177" s="47"/>
      <c r="F177" s="48"/>
    </row>
    <row r="178" ht="82.5" customHeight="1">
      <c r="A178" s="43"/>
      <c r="B178" s="44"/>
      <c r="C178" s="45"/>
      <c r="D178" s="46"/>
      <c r="E178" s="47"/>
      <c r="F178" s="48"/>
    </row>
    <row r="179" ht="82.5" customHeight="1">
      <c r="A179" s="43"/>
      <c r="B179" s="44"/>
      <c r="C179" s="45"/>
      <c r="D179" s="46"/>
      <c r="E179" s="47"/>
      <c r="F179" s="48"/>
    </row>
    <row r="180" ht="82.5" customHeight="1">
      <c r="A180" s="43"/>
      <c r="B180" s="44"/>
      <c r="C180" s="45"/>
      <c r="D180" s="46"/>
      <c r="E180" s="47"/>
      <c r="F180" s="48"/>
    </row>
    <row r="181" ht="82.5" customHeight="1">
      <c r="A181" s="43"/>
      <c r="B181" s="44"/>
      <c r="C181" s="45"/>
      <c r="D181" s="46"/>
      <c r="E181" s="47"/>
      <c r="F181" s="48"/>
    </row>
    <row r="182" ht="82.5" customHeight="1">
      <c r="A182" s="43"/>
      <c r="B182" s="44"/>
      <c r="C182" s="45"/>
      <c r="D182" s="46"/>
      <c r="E182" s="47"/>
      <c r="F182" s="48"/>
    </row>
    <row r="183" ht="82.5" customHeight="1">
      <c r="A183" s="43"/>
      <c r="B183" s="44"/>
      <c r="C183" s="45"/>
      <c r="D183" s="46"/>
      <c r="E183" s="47"/>
      <c r="F183" s="48"/>
    </row>
    <row r="184" ht="82.5" customHeight="1">
      <c r="A184" s="43"/>
      <c r="B184" s="44"/>
      <c r="C184" s="45"/>
      <c r="D184" s="46"/>
      <c r="E184" s="47"/>
      <c r="F184" s="48"/>
    </row>
    <row r="185" ht="82.5" customHeight="1">
      <c r="A185" s="43"/>
      <c r="B185" s="44"/>
      <c r="C185" s="45"/>
      <c r="D185" s="46"/>
      <c r="E185" s="47"/>
      <c r="F185" s="48"/>
    </row>
    <row r="186" ht="82.5" customHeight="1">
      <c r="A186" s="43"/>
      <c r="B186" s="44"/>
      <c r="C186" s="45"/>
      <c r="D186" s="46"/>
      <c r="E186" s="47"/>
      <c r="F186" s="48"/>
    </row>
    <row r="187" ht="82.5" customHeight="1">
      <c r="A187" s="43"/>
      <c r="B187" s="44"/>
      <c r="C187" s="45"/>
      <c r="D187" s="46"/>
      <c r="E187" s="47"/>
      <c r="F187" s="48"/>
    </row>
    <row r="188" ht="82.5" customHeight="1">
      <c r="A188" s="43"/>
      <c r="B188" s="44"/>
      <c r="C188" s="45"/>
      <c r="D188" s="46"/>
      <c r="E188" s="47"/>
      <c r="F188" s="48"/>
    </row>
    <row r="189" ht="82.5" customHeight="1">
      <c r="A189" s="43"/>
      <c r="B189" s="44"/>
      <c r="C189" s="45"/>
      <c r="D189" s="46"/>
      <c r="E189" s="47"/>
      <c r="F189" s="48"/>
    </row>
    <row r="190" ht="82.5" customHeight="1">
      <c r="A190" s="43"/>
      <c r="B190" s="44"/>
      <c r="C190" s="45"/>
      <c r="D190" s="46"/>
      <c r="E190" s="47"/>
      <c r="F190" s="48"/>
    </row>
    <row r="191" ht="82.5" customHeight="1">
      <c r="A191" s="43"/>
      <c r="B191" s="44"/>
      <c r="C191" s="45"/>
      <c r="D191" s="46"/>
      <c r="E191" s="47"/>
      <c r="F191" s="48"/>
    </row>
    <row r="192" ht="82.5" customHeight="1">
      <c r="A192" s="43"/>
      <c r="B192" s="44"/>
      <c r="C192" s="45"/>
      <c r="D192" s="46"/>
      <c r="E192" s="47"/>
      <c r="F192" s="48"/>
    </row>
    <row r="193" ht="82.5" customHeight="1">
      <c r="A193" s="43"/>
      <c r="B193" s="44"/>
      <c r="C193" s="45"/>
      <c r="D193" s="46"/>
      <c r="E193" s="47"/>
      <c r="F193" s="48"/>
    </row>
    <row r="194" ht="82.5" customHeight="1">
      <c r="A194" s="43"/>
      <c r="B194" s="44"/>
      <c r="C194" s="45"/>
      <c r="D194" s="46"/>
      <c r="E194" s="47"/>
      <c r="F194" s="48"/>
    </row>
    <row r="195" ht="82.5" customHeight="1">
      <c r="A195" s="43"/>
      <c r="B195" s="44"/>
      <c r="C195" s="45"/>
      <c r="D195" s="46"/>
      <c r="E195" s="47"/>
      <c r="F195" s="48"/>
    </row>
    <row r="196" ht="82.5" customHeight="1">
      <c r="A196" s="43"/>
      <c r="B196" s="44"/>
      <c r="C196" s="45"/>
      <c r="D196" s="46"/>
      <c r="E196" s="47"/>
      <c r="F196" s="48"/>
    </row>
    <row r="197" ht="82.5" customHeight="1">
      <c r="A197" s="43"/>
      <c r="B197" s="44"/>
      <c r="C197" s="45"/>
      <c r="D197" s="46"/>
      <c r="E197" s="47"/>
      <c r="F197" s="48"/>
    </row>
    <row r="198" ht="82.5" customHeight="1">
      <c r="A198" s="43"/>
      <c r="B198" s="44"/>
      <c r="C198" s="45"/>
      <c r="D198" s="46"/>
      <c r="E198" s="47"/>
      <c r="F198" s="48"/>
    </row>
    <row r="199" ht="82.5" customHeight="1">
      <c r="A199" s="43"/>
      <c r="B199" s="44"/>
      <c r="C199" s="45"/>
      <c r="D199" s="46"/>
      <c r="E199" s="47"/>
      <c r="F199" s="48"/>
    </row>
    <row r="200" ht="82.5" customHeight="1">
      <c r="A200" s="43"/>
      <c r="B200" s="44"/>
      <c r="C200" s="45"/>
      <c r="D200" s="46"/>
      <c r="E200" s="47"/>
      <c r="F200" s="48"/>
    </row>
    <row r="201" ht="82.5" customHeight="1">
      <c r="A201" s="43"/>
      <c r="B201" s="44"/>
      <c r="C201" s="45"/>
      <c r="D201" s="46"/>
      <c r="E201" s="47"/>
      <c r="F201" s="48"/>
    </row>
    <row r="202" ht="82.5" customHeight="1">
      <c r="A202" s="43"/>
      <c r="B202" s="44"/>
      <c r="C202" s="45"/>
      <c r="D202" s="46"/>
      <c r="E202" s="47"/>
      <c r="F202" s="48"/>
    </row>
    <row r="203" ht="82.5" customHeight="1">
      <c r="A203" s="43"/>
      <c r="B203" s="44"/>
      <c r="C203" s="45"/>
      <c r="D203" s="46"/>
      <c r="E203" s="47"/>
      <c r="F203" s="48"/>
    </row>
    <row r="204" ht="82.5" customHeight="1">
      <c r="A204" s="43"/>
      <c r="B204" s="44"/>
      <c r="C204" s="45"/>
      <c r="D204" s="46"/>
      <c r="E204" s="47"/>
      <c r="F204" s="48"/>
    </row>
    <row r="205" ht="82.5" customHeight="1">
      <c r="A205" s="43"/>
      <c r="B205" s="44"/>
      <c r="C205" s="45"/>
      <c r="D205" s="46"/>
      <c r="E205" s="47"/>
      <c r="F205" s="48"/>
    </row>
    <row r="206" ht="82.5" customHeight="1">
      <c r="A206" s="43"/>
      <c r="B206" s="44"/>
      <c r="C206" s="45"/>
      <c r="D206" s="46"/>
      <c r="E206" s="47"/>
      <c r="F206" s="48"/>
    </row>
    <row r="207" ht="82.5" customHeight="1">
      <c r="A207" s="43"/>
      <c r="B207" s="44"/>
      <c r="C207" s="45"/>
      <c r="D207" s="46"/>
      <c r="E207" s="47"/>
      <c r="F207" s="48"/>
    </row>
    <row r="208" ht="82.5" customHeight="1">
      <c r="A208" s="43"/>
      <c r="B208" s="44"/>
      <c r="C208" s="45"/>
      <c r="D208" s="46"/>
      <c r="E208" s="47"/>
      <c r="F208" s="48"/>
    </row>
    <row r="209" ht="82.5" customHeight="1">
      <c r="A209" s="43"/>
      <c r="B209" s="44"/>
      <c r="C209" s="45"/>
      <c r="D209" s="46"/>
      <c r="E209" s="47"/>
      <c r="F209" s="48"/>
    </row>
    <row r="210" ht="82.5" customHeight="1">
      <c r="A210" s="43"/>
      <c r="B210" s="44"/>
      <c r="C210" s="45"/>
      <c r="D210" s="46"/>
      <c r="E210" s="47"/>
      <c r="F210" s="48"/>
    </row>
    <row r="211" ht="82.5" customHeight="1">
      <c r="A211" s="43"/>
      <c r="B211" s="44"/>
      <c r="C211" s="45"/>
      <c r="D211" s="46"/>
      <c r="E211" s="47"/>
      <c r="F211" s="48"/>
    </row>
    <row r="212" ht="82.5" customHeight="1">
      <c r="A212" s="43"/>
      <c r="B212" s="44"/>
      <c r="C212" s="45"/>
      <c r="D212" s="46"/>
      <c r="E212" s="47"/>
      <c r="F212" s="48"/>
    </row>
    <row r="213" ht="82.5" customHeight="1">
      <c r="A213" s="43"/>
      <c r="B213" s="44"/>
      <c r="C213" s="45"/>
      <c r="D213" s="46"/>
      <c r="E213" s="47"/>
      <c r="F213" s="48"/>
    </row>
    <row r="214" ht="82.5" customHeight="1">
      <c r="A214" s="43"/>
      <c r="B214" s="44"/>
      <c r="C214" s="45"/>
      <c r="D214" s="46"/>
      <c r="E214" s="47"/>
      <c r="F214" s="48"/>
    </row>
    <row r="215" ht="82.5" customHeight="1">
      <c r="A215" s="43"/>
      <c r="B215" s="44"/>
      <c r="C215" s="45"/>
      <c r="D215" s="46"/>
      <c r="E215" s="47"/>
      <c r="F215" s="48"/>
    </row>
    <row r="216" ht="82.5" customHeight="1">
      <c r="A216" s="43"/>
      <c r="B216" s="44"/>
      <c r="C216" s="45"/>
      <c r="D216" s="46"/>
      <c r="E216" s="47"/>
      <c r="F216" s="48"/>
    </row>
    <row r="217" ht="82.5" customHeight="1">
      <c r="A217" s="43"/>
      <c r="B217" s="44"/>
      <c r="C217" s="45"/>
      <c r="D217" s="46"/>
      <c r="E217" s="47"/>
      <c r="F217" s="48"/>
    </row>
    <row r="218" ht="82.5" customHeight="1">
      <c r="A218" s="43"/>
      <c r="B218" s="44"/>
      <c r="C218" s="45"/>
      <c r="D218" s="46"/>
      <c r="E218" s="47"/>
      <c r="F218" s="48"/>
    </row>
    <row r="219" ht="82.5" customHeight="1">
      <c r="A219" s="43"/>
      <c r="B219" s="44"/>
      <c r="C219" s="45"/>
      <c r="D219" s="46"/>
      <c r="E219" s="47"/>
      <c r="F219" s="48"/>
    </row>
    <row r="220" ht="82.5" customHeight="1">
      <c r="A220" s="43"/>
      <c r="B220" s="44"/>
      <c r="C220" s="45"/>
      <c r="D220" s="46"/>
      <c r="E220" s="47"/>
      <c r="F220" s="4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BDDC07DA-A55E-4385-B8A6-14E91ECF4DC4}" filter="1" showAutoFilter="1">
      <autoFilter ref="$E$1:$E$220"/>
      <extLst>
        <ext uri="GoogleSheetsCustomDataVersion1">
          <go:sheetsCustomData xmlns:go="http://customooxmlschemas.google.com/" filterViewId="40732576"/>
        </ext>
      </extLst>
    </customSheetView>
  </customSheetViews>
  <mergeCells count="3">
    <mergeCell ref="A1:F1"/>
    <mergeCell ref="A2:C2"/>
    <mergeCell ref="D2:F2"/>
  </mergeCells>
  <hyperlinks>
    <hyperlink r:id="rId1" ref="A2"/>
  </hyperlinks>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1.38"/>
    <col customWidth="1" min="3" max="3" width="25.13"/>
    <col customWidth="1" min="4" max="4" width="17.13"/>
    <col customWidth="1" min="5" max="5" width="17.0"/>
    <col customWidth="1" min="6" max="6" width="35.25"/>
  </cols>
  <sheetData>
    <row r="1" ht="60.0" customHeight="1">
      <c r="A1" s="29" t="s">
        <v>264</v>
      </c>
      <c r="G1" s="2"/>
    </row>
    <row r="2" ht="37.5" customHeight="1">
      <c r="A2" s="30"/>
      <c r="B2" s="4"/>
      <c r="C2" s="4"/>
      <c r="D2" s="54"/>
      <c r="E2" s="4"/>
      <c r="F2" s="5"/>
      <c r="G2" s="55"/>
      <c r="H2" s="55"/>
      <c r="I2" s="55"/>
      <c r="J2" s="55"/>
      <c r="K2" s="55"/>
      <c r="L2" s="55"/>
      <c r="M2" s="55"/>
      <c r="N2" s="55"/>
      <c r="O2" s="55"/>
      <c r="P2" s="55"/>
      <c r="Q2" s="55"/>
      <c r="R2" s="55"/>
      <c r="S2" s="55"/>
      <c r="T2" s="55"/>
      <c r="U2" s="55"/>
      <c r="V2" s="55"/>
      <c r="W2" s="55"/>
      <c r="X2" s="55"/>
      <c r="Y2" s="55"/>
      <c r="Z2" s="55"/>
    </row>
    <row r="3" ht="15.75" customHeight="1">
      <c r="A3" s="34" t="s">
        <v>269</v>
      </c>
      <c r="B3" s="35" t="s">
        <v>3</v>
      </c>
      <c r="C3" s="35" t="s">
        <v>270</v>
      </c>
      <c r="D3" s="35" t="s">
        <v>271</v>
      </c>
      <c r="E3" s="35" t="s">
        <v>272</v>
      </c>
      <c r="F3" s="35" t="s">
        <v>273</v>
      </c>
      <c r="G3" s="33"/>
      <c r="H3" s="33"/>
      <c r="I3" s="33"/>
      <c r="J3" s="33"/>
      <c r="K3" s="33"/>
      <c r="L3" s="33"/>
      <c r="M3" s="33"/>
      <c r="N3" s="33"/>
      <c r="O3" s="33"/>
      <c r="P3" s="33"/>
      <c r="Q3" s="33"/>
      <c r="R3" s="33"/>
      <c r="S3" s="33"/>
      <c r="T3" s="33"/>
      <c r="U3" s="33"/>
      <c r="V3" s="33"/>
      <c r="W3" s="33"/>
      <c r="X3" s="33"/>
      <c r="Y3" s="33"/>
      <c r="Z3" s="33"/>
    </row>
    <row r="4" ht="82.5" customHeight="1">
      <c r="A4" s="43" t="s">
        <v>274</v>
      </c>
      <c r="B4" s="44" t="str">
        <f>HYPERLINK("https://cnfans.com/product/?shop_type=weidian&amp;id=7027989667&amp;ref=28756","LINK")</f>
        <v>LINK</v>
      </c>
      <c r="C4" s="56" t="str">
        <f>IMAGE("https://si.geilicdn.com/pcitem901820947882-73250000018c90e4e43f0a21146b_1100_900.jpg?w=600&amp;h=600")</f>
        <v>#REF!</v>
      </c>
      <c r="D4" s="46" t="s">
        <v>275</v>
      </c>
      <c r="E4" s="47" t="s">
        <v>276</v>
      </c>
      <c r="F4" s="48" t="s">
        <v>277</v>
      </c>
    </row>
    <row r="5" ht="82.5" customHeight="1">
      <c r="A5" s="43" t="s">
        <v>278</v>
      </c>
      <c r="B5" s="44" t="str">
        <f>HYPERLINK("https://cnfans.com/product/?shop_type=weidian&amp;id=7027973695&amp;ref=28756","LINK")</f>
        <v>LINK</v>
      </c>
      <c r="C5" s="56" t="str">
        <f>IMAGE("https://si.geilicdn.com/pcitem901820947882-73860000018c90de3bfa0a20e2c5_800_800.jpg?w=600&amp;h=600")</f>
        <v>#REF!</v>
      </c>
      <c r="D5" s="46" t="s">
        <v>275</v>
      </c>
      <c r="E5" s="47" t="s">
        <v>279</v>
      </c>
      <c r="F5" s="48" t="s">
        <v>277</v>
      </c>
    </row>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BDDC07DA-A55E-4385-B8A6-14E91ECF4DC4}" filter="1" showAutoFilter="1">
      <autoFilter ref="$E$1:$E$20"/>
      <extLst>
        <ext uri="GoogleSheetsCustomDataVersion1">
          <go:sheetsCustomData xmlns:go="http://customooxmlschemas.google.com/" filterViewId="568721212"/>
        </ext>
      </extLst>
    </customSheetView>
  </customSheetViews>
  <mergeCells count="3">
    <mergeCell ref="A1:F1"/>
    <mergeCell ref="A2:C2"/>
    <mergeCell ref="D2:F2"/>
  </mergeCells>
  <drawing r:id="rId1"/>
</worksheet>
</file>