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74584feed74e9bf/CÍVEL NA PRÁTICA/CURSO DE DIREITO BANCÁRIO/Cursos que ministrei/superenvidamento_teoria e prática/material finalizado/"/>
    </mc:Choice>
  </mc:AlternateContent>
  <xr:revisionPtr revIDLastSave="287" documentId="8_{A6908B37-F7FC-42DA-83CF-787E211FDD48}" xr6:coauthVersionLast="47" xr6:coauthVersionMax="47" xr10:uidLastSave="{84A1C05B-00E9-4546-BB15-9F665602590D}"/>
  <bookViews>
    <workbookView xWindow="-30" yWindow="-16320" windowWidth="29040" windowHeight="15840" xr2:uid="{00000000-000D-0000-FFFF-FFFF00000000}"/>
  </bookViews>
  <sheets>
    <sheet name="FOLHA DO EST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  <c r="B11" i="1" l="1"/>
  <c r="B10" i="1" s="1"/>
  <c r="B14" i="1" s="1"/>
  <c r="B18" i="1" s="1"/>
  <c r="B23" i="1" s="1"/>
  <c r="B20" i="1" l="1"/>
  <c r="B21" i="1"/>
  <c r="I10" i="1" l="1"/>
  <c r="I9" i="1"/>
  <c r="I8" i="1"/>
  <c r="I5" i="1"/>
  <c r="I4" i="1"/>
  <c r="I6" i="1"/>
  <c r="I7" i="1"/>
  <c r="I3" i="1"/>
  <c r="J3" i="1" s="1"/>
  <c r="K3" i="1" s="1"/>
  <c r="J4" i="1" l="1"/>
  <c r="J5" i="1" l="1"/>
  <c r="K4" i="1"/>
  <c r="J6" i="1" l="1"/>
  <c r="K5" i="1"/>
  <c r="J7" i="1" l="1"/>
  <c r="K6" i="1"/>
  <c r="J8" i="1" l="1"/>
  <c r="K7" i="1"/>
  <c r="K8" i="1" l="1"/>
  <c r="J9" i="1"/>
  <c r="K9" i="1" l="1"/>
  <c r="J10" i="1"/>
  <c r="K10" i="1" l="1"/>
</calcChain>
</file>

<file path=xl/sharedStrings.xml><?xml version="1.0" encoding="utf-8"?>
<sst xmlns="http://schemas.openxmlformats.org/spreadsheetml/2006/main" count="38" uniqueCount="30">
  <si>
    <t>REMUNERAÇÃO BRUTA</t>
  </si>
  <si>
    <t>vencimento base</t>
  </si>
  <si>
    <t>imposto de renda</t>
  </si>
  <si>
    <t>ms-prev</t>
  </si>
  <si>
    <t>subtotal</t>
  </si>
  <si>
    <t>REMUNERAÇÃO DISPONÍVEL</t>
  </si>
  <si>
    <t>SALÁRIO LÍQUIDO APÓS CONSIGNAÇÕES</t>
  </si>
  <si>
    <t>DESCONTOS OBRIGATÓRIOS</t>
  </si>
  <si>
    <t>Banco</t>
  </si>
  <si>
    <t>gratificação</t>
  </si>
  <si>
    <t>MEMÓRIA DE CÁLCULO  - ref JUN/2022</t>
  </si>
  <si>
    <t>natureza</t>
  </si>
  <si>
    <t>parcela mensal</t>
  </si>
  <si>
    <t>Data do Contrato</t>
  </si>
  <si>
    <t>consignado</t>
  </si>
  <si>
    <t>débito em conta</t>
  </si>
  <si>
    <t xml:space="preserve">% correspondente à margem consignável </t>
  </si>
  <si>
    <t>% disponível para consignação</t>
  </si>
  <si>
    <t>Margem disponível p/ consignar</t>
  </si>
  <si>
    <t>Bradesco</t>
  </si>
  <si>
    <t>Itaú</t>
  </si>
  <si>
    <t>Caixa</t>
  </si>
  <si>
    <t>BMG</t>
  </si>
  <si>
    <t>Pan</t>
  </si>
  <si>
    <t>Agibank</t>
  </si>
  <si>
    <t>Crefisa</t>
  </si>
  <si>
    <t>qtde  parcelas</t>
  </si>
  <si>
    <t>Margem -empréstimos (30%)</t>
  </si>
  <si>
    <t>Margem-cartão (5%)</t>
  </si>
  <si>
    <t>pensão alimentícia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</si>
</sst>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 applyAlignment="1">
      <alignment horizontal="right"/>
    </xf>
    <xf numFmtId="44" fontId="0" fillId="0" borderId="1" xfId="0" applyNumberFormat="1" applyBorder="1"/>
    <xf numFmtId="0" fontId="0" fillId="2" borderId="2" xfId="0" applyFill="1" applyBorder="1"/>
    <xf numFmtId="44" fontId="0" fillId="2" borderId="3" xfId="0" applyNumberFormat="1" applyFill="1" applyBorder="1"/>
    <xf numFmtId="0" fontId="0" fillId="2" borderId="4" xfId="0" applyFill="1" applyBorder="1"/>
    <xf numFmtId="44" fontId="0" fillId="2" borderId="5" xfId="0" applyNumberFormat="1" applyFill="1" applyBorder="1"/>
    <xf numFmtId="44" fontId="0" fillId="0" borderId="0" xfId="1" applyFont="1" applyBorder="1"/>
    <xf numFmtId="44" fontId="0" fillId="0" borderId="0" xfId="0" applyNumberFormat="1" applyFill="1" applyBorder="1"/>
    <xf numFmtId="0" fontId="0" fillId="0" borderId="0" xfId="0" applyBorder="1"/>
    <xf numFmtId="44" fontId="0" fillId="0" borderId="0" xfId="0" applyNumberFormat="1" applyBorder="1"/>
    <xf numFmtId="0" fontId="0" fillId="0" borderId="0" xfId="0" applyFill="1" applyBorder="1"/>
    <xf numFmtId="0" fontId="2" fillId="0" borderId="0" xfId="0" applyFont="1" applyBorder="1" applyAlignment="1">
      <alignment horizontal="right"/>
    </xf>
    <xf numFmtId="0" fontId="2" fillId="3" borderId="6" xfId="0" applyFont="1" applyFill="1" applyBorder="1"/>
    <xf numFmtId="44" fontId="2" fillId="3" borderId="7" xfId="0" applyNumberFormat="1" applyFont="1" applyFill="1" applyBorder="1"/>
    <xf numFmtId="0" fontId="0" fillId="0" borderId="0" xfId="0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/>
    </xf>
    <xf numFmtId="44" fontId="2" fillId="8" borderId="7" xfId="0" applyNumberFormat="1" applyFont="1" applyFill="1" applyBorder="1"/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10" fontId="0" fillId="0" borderId="0" xfId="0" applyNumberFormat="1" applyBorder="1"/>
    <xf numFmtId="10" fontId="0" fillId="0" borderId="0" xfId="0" applyNumberFormat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4" fillId="0" borderId="0" xfId="0" applyFont="1" applyBorder="1" applyAlignment="1"/>
    <xf numFmtId="0" fontId="2" fillId="8" borderId="6" xfId="0" applyFont="1" applyFill="1" applyBorder="1" applyAlignment="1">
      <alignment horizontal="left" vertical="center" wrapText="1"/>
    </xf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0" fontId="3" fillId="4" borderId="1" xfId="0" applyNumberFormat="1" applyFont="1" applyFill="1" applyBorder="1" applyAlignment="1">
      <alignment horizontal="center"/>
    </xf>
    <xf numFmtId="44" fontId="3" fillId="2" borderId="1" xfId="0" applyNumberFormat="1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6"/>
  <sheetViews>
    <sheetView tabSelected="1" zoomScale="160" zoomScaleNormal="160" workbookViewId="0">
      <selection activeCell="D3" sqref="D3:K6"/>
    </sheetView>
  </sheetViews>
  <sheetFormatPr defaultRowHeight="14.4" x14ac:dyDescent="0.3"/>
  <cols>
    <col min="1" max="1" width="27.88671875" customWidth="1"/>
    <col min="2" max="2" width="14.33203125" customWidth="1"/>
    <col min="3" max="3" width="3.109375" customWidth="1"/>
    <col min="4" max="5" width="10.21875" customWidth="1"/>
    <col min="6" max="6" width="15.77734375" bestFit="1" customWidth="1"/>
    <col min="7" max="7" width="10.77734375" bestFit="1" customWidth="1"/>
    <col min="8" max="8" width="9.21875" customWidth="1"/>
    <col min="9" max="9" width="12.6640625" customWidth="1"/>
    <col min="10" max="10" width="11.21875" customWidth="1"/>
    <col min="11" max="11" width="14.33203125" customWidth="1"/>
    <col min="12" max="17" width="3.109375" customWidth="1"/>
    <col min="18" max="18" width="12.109375" bestFit="1" customWidth="1"/>
  </cols>
  <sheetData>
    <row r="1" spans="1:18" ht="18.75" customHeight="1" x14ac:dyDescent="0.3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30"/>
      <c r="M1" s="30"/>
      <c r="N1" s="30"/>
      <c r="O1" s="30"/>
      <c r="P1" s="30"/>
      <c r="Q1" s="30"/>
    </row>
    <row r="2" spans="1:18" ht="72" x14ac:dyDescent="0.3">
      <c r="A2" s="38" t="s">
        <v>0</v>
      </c>
      <c r="B2" s="38"/>
      <c r="C2" s="11"/>
      <c r="D2" s="18" t="s">
        <v>13</v>
      </c>
      <c r="E2" s="18" t="s">
        <v>8</v>
      </c>
      <c r="F2" s="18" t="s">
        <v>11</v>
      </c>
      <c r="G2" s="18" t="s">
        <v>12</v>
      </c>
      <c r="H2" s="18" t="s">
        <v>26</v>
      </c>
      <c r="I2" s="18" t="s">
        <v>16</v>
      </c>
      <c r="J2" s="18" t="s">
        <v>17</v>
      </c>
      <c r="K2" s="18" t="s">
        <v>18</v>
      </c>
      <c r="L2" s="11"/>
      <c r="M2" s="11"/>
      <c r="N2" s="11"/>
      <c r="O2" s="11"/>
      <c r="P2" s="11"/>
      <c r="Q2" s="11"/>
    </row>
    <row r="3" spans="1:18" x14ac:dyDescent="0.3">
      <c r="A3" s="38"/>
      <c r="B3" s="38"/>
      <c r="C3" s="11"/>
      <c r="D3" s="26">
        <v>43952</v>
      </c>
      <c r="E3" s="26" t="s">
        <v>19</v>
      </c>
      <c r="F3" s="27" t="s">
        <v>14</v>
      </c>
      <c r="G3" s="28">
        <v>350</v>
      </c>
      <c r="H3" s="27">
        <v>60</v>
      </c>
      <c r="I3" s="29">
        <f t="shared" ref="I3:I10" si="0">G3*100%/B$20</f>
        <v>0.29657498262917958</v>
      </c>
      <c r="J3" s="35">
        <f>100%-I3</f>
        <v>0.70342501737082042</v>
      </c>
      <c r="K3" s="4">
        <f t="shared" ref="K3:K10" si="1">J3*B$20</f>
        <v>830.1400000000001</v>
      </c>
      <c r="L3" s="11"/>
      <c r="M3" s="11"/>
      <c r="N3" s="11"/>
      <c r="O3" s="11"/>
      <c r="P3" s="11"/>
      <c r="Q3" s="11"/>
      <c r="R3" s="25"/>
    </row>
    <row r="4" spans="1:18" x14ac:dyDescent="0.3">
      <c r="A4" s="1" t="s">
        <v>1</v>
      </c>
      <c r="B4" s="2">
        <v>5000</v>
      </c>
      <c r="C4" s="11"/>
      <c r="D4" s="26">
        <v>43895</v>
      </c>
      <c r="E4" s="26" t="s">
        <v>20</v>
      </c>
      <c r="F4" s="27" t="s">
        <v>14</v>
      </c>
      <c r="G4" s="28">
        <v>350</v>
      </c>
      <c r="H4" s="27">
        <v>48</v>
      </c>
      <c r="I4" s="29">
        <f t="shared" si="0"/>
        <v>0.29657498262917958</v>
      </c>
      <c r="J4" s="35">
        <f t="shared" ref="J4:J10" si="2">J3-I4</f>
        <v>0.40685003474164083</v>
      </c>
      <c r="K4" s="4">
        <f t="shared" si="1"/>
        <v>480.14000000000004</v>
      </c>
      <c r="L4" s="11"/>
      <c r="M4" s="11"/>
      <c r="N4" s="11"/>
      <c r="O4" s="11"/>
      <c r="P4" s="11"/>
      <c r="Q4" s="11"/>
    </row>
    <row r="5" spans="1:18" x14ac:dyDescent="0.3">
      <c r="A5" s="1" t="s">
        <v>9</v>
      </c>
      <c r="B5" s="2">
        <v>200</v>
      </c>
      <c r="C5" s="11"/>
      <c r="D5" s="26">
        <v>43928</v>
      </c>
      <c r="E5" s="26" t="s">
        <v>21</v>
      </c>
      <c r="F5" s="27" t="s">
        <v>14</v>
      </c>
      <c r="G5" s="28">
        <v>80.14</v>
      </c>
      <c r="H5" s="27">
        <v>74</v>
      </c>
      <c r="I5" s="29">
        <f t="shared" si="0"/>
        <v>6.7907197451149856E-2</v>
      </c>
      <c r="J5" s="35">
        <f t="shared" si="2"/>
        <v>0.33894283729049096</v>
      </c>
      <c r="K5" s="4">
        <f t="shared" si="1"/>
        <v>400.00000000000006</v>
      </c>
      <c r="L5" s="11"/>
      <c r="M5" s="11"/>
      <c r="N5" s="11"/>
      <c r="O5" s="11"/>
      <c r="P5" s="11"/>
      <c r="Q5" s="11"/>
    </row>
    <row r="6" spans="1:18" x14ac:dyDescent="0.3">
      <c r="A6" s="1"/>
      <c r="B6" s="2"/>
      <c r="C6" s="11"/>
      <c r="D6" s="26">
        <v>44317</v>
      </c>
      <c r="E6" s="26" t="s">
        <v>22</v>
      </c>
      <c r="F6" s="27" t="s">
        <v>15</v>
      </c>
      <c r="G6" s="28">
        <v>200</v>
      </c>
      <c r="H6" s="27">
        <v>48</v>
      </c>
      <c r="I6" s="29">
        <f t="shared" si="0"/>
        <v>0.16947141864524545</v>
      </c>
      <c r="J6" s="35">
        <f t="shared" si="2"/>
        <v>0.16947141864524551</v>
      </c>
      <c r="K6" s="4">
        <f t="shared" si="1"/>
        <v>200.00000000000006</v>
      </c>
      <c r="L6" s="11"/>
      <c r="M6" s="11"/>
      <c r="N6" s="11"/>
      <c r="O6" s="11"/>
      <c r="P6" s="11"/>
      <c r="Q6" s="11"/>
    </row>
    <row r="7" spans="1:18" x14ac:dyDescent="0.3">
      <c r="A7" s="3" t="s">
        <v>4</v>
      </c>
      <c r="B7" s="2">
        <f>SUM(B4:B6)</f>
        <v>5200</v>
      </c>
      <c r="C7" s="11"/>
      <c r="D7" s="32">
        <v>44444</v>
      </c>
      <c r="E7" s="32" t="s">
        <v>23</v>
      </c>
      <c r="F7" s="33" t="s">
        <v>15</v>
      </c>
      <c r="G7" s="34">
        <v>350</v>
      </c>
      <c r="H7" s="33">
        <v>48</v>
      </c>
      <c r="I7" s="19">
        <f t="shared" si="0"/>
        <v>0.29657498262917958</v>
      </c>
      <c r="J7" s="36">
        <f t="shared" si="2"/>
        <v>-0.12710356398393408</v>
      </c>
      <c r="K7" s="37">
        <f t="shared" si="1"/>
        <v>-149.99999999999997</v>
      </c>
      <c r="L7" s="11"/>
      <c r="M7" s="11"/>
      <c r="N7" s="11"/>
      <c r="O7" s="11"/>
      <c r="P7" s="11"/>
      <c r="Q7" s="11"/>
    </row>
    <row r="8" spans="1:18" x14ac:dyDescent="0.3">
      <c r="A8" s="14"/>
      <c r="B8" s="9"/>
      <c r="C8" s="11"/>
      <c r="D8" s="32">
        <v>44593</v>
      </c>
      <c r="E8" s="32" t="s">
        <v>24</v>
      </c>
      <c r="F8" s="33" t="s">
        <v>15</v>
      </c>
      <c r="G8" s="34">
        <v>410</v>
      </c>
      <c r="H8" s="33">
        <v>36</v>
      </c>
      <c r="I8" s="19">
        <f t="shared" si="0"/>
        <v>0.34741640822275321</v>
      </c>
      <c r="J8" s="36">
        <f t="shared" si="2"/>
        <v>-0.47451997220668729</v>
      </c>
      <c r="K8" s="37">
        <f t="shared" si="1"/>
        <v>-560</v>
      </c>
      <c r="L8" s="11"/>
      <c r="M8" s="11"/>
      <c r="N8" s="11"/>
      <c r="O8" s="11"/>
      <c r="P8" s="11"/>
      <c r="Q8" s="11"/>
    </row>
    <row r="9" spans="1:18" x14ac:dyDescent="0.3">
      <c r="A9" s="39" t="s">
        <v>7</v>
      </c>
      <c r="B9" s="39"/>
      <c r="C9" s="11"/>
      <c r="D9" s="32">
        <v>44621</v>
      </c>
      <c r="E9" s="32" t="s">
        <v>25</v>
      </c>
      <c r="F9" s="33" t="s">
        <v>15</v>
      </c>
      <c r="G9" s="34">
        <v>350</v>
      </c>
      <c r="H9" s="33">
        <v>48</v>
      </c>
      <c r="I9" s="19">
        <f t="shared" si="0"/>
        <v>0.29657498262917958</v>
      </c>
      <c r="J9" s="36">
        <f t="shared" si="2"/>
        <v>-0.77109495483586687</v>
      </c>
      <c r="K9" s="37">
        <f t="shared" si="1"/>
        <v>-910</v>
      </c>
      <c r="L9" s="11"/>
      <c r="M9" s="11"/>
      <c r="N9" s="11"/>
      <c r="O9" s="11"/>
      <c r="P9" s="11"/>
      <c r="Q9" s="11"/>
    </row>
    <row r="10" spans="1:18" x14ac:dyDescent="0.3">
      <c r="A10" s="1" t="s">
        <v>2</v>
      </c>
      <c r="B10" s="2">
        <f>(B7-B11)*15%</f>
        <v>694.19999999999993</v>
      </c>
      <c r="C10" s="11"/>
      <c r="D10" s="32">
        <v>44652</v>
      </c>
      <c r="E10" s="32" t="s">
        <v>25</v>
      </c>
      <c r="F10" s="33" t="s">
        <v>15</v>
      </c>
      <c r="G10" s="34">
        <v>200</v>
      </c>
      <c r="H10" s="33">
        <v>24</v>
      </c>
      <c r="I10" s="19">
        <f t="shared" si="0"/>
        <v>0.16947141864524545</v>
      </c>
      <c r="J10" s="36">
        <f t="shared" si="2"/>
        <v>-0.94056637348111227</v>
      </c>
      <c r="K10" s="37">
        <f t="shared" si="1"/>
        <v>-1110</v>
      </c>
      <c r="L10" s="11"/>
      <c r="M10" s="11"/>
      <c r="N10" s="11"/>
      <c r="O10" s="11"/>
      <c r="P10" s="11"/>
      <c r="Q10" s="11"/>
    </row>
    <row r="11" spans="1:18" x14ac:dyDescent="0.3">
      <c r="A11" s="1" t="s">
        <v>3</v>
      </c>
      <c r="B11" s="2">
        <f>B7*11%</f>
        <v>572</v>
      </c>
      <c r="C11" s="11"/>
      <c r="D11" s="26"/>
      <c r="E11" s="26"/>
      <c r="F11" s="27"/>
      <c r="G11" s="28"/>
      <c r="H11" s="27"/>
      <c r="I11" s="29"/>
      <c r="J11" s="35"/>
      <c r="K11" s="4"/>
      <c r="L11" s="11"/>
      <c r="M11" s="11"/>
      <c r="N11" s="11"/>
      <c r="O11" s="11"/>
      <c r="P11" s="11"/>
      <c r="Q11" s="11"/>
    </row>
    <row r="12" spans="1:18" x14ac:dyDescent="0.3">
      <c r="A12" s="1" t="s">
        <v>29</v>
      </c>
      <c r="B12" s="2"/>
      <c r="C12" s="11"/>
      <c r="D12" s="26"/>
      <c r="E12" s="26"/>
      <c r="F12" s="27"/>
      <c r="G12" s="28"/>
      <c r="H12" s="27"/>
      <c r="I12" s="29"/>
      <c r="J12" s="35"/>
      <c r="K12" s="4"/>
      <c r="L12" s="11"/>
      <c r="M12" s="11"/>
      <c r="N12" s="11"/>
      <c r="O12" s="11"/>
      <c r="P12" s="11"/>
      <c r="Q12" s="11"/>
    </row>
    <row r="13" spans="1:18" x14ac:dyDescent="0.3">
      <c r="A13" s="1"/>
      <c r="B13" s="2"/>
      <c r="C13" s="11"/>
      <c r="D13" s="26"/>
      <c r="E13" s="26"/>
      <c r="F13" s="27"/>
      <c r="G13" s="28"/>
      <c r="H13" s="27"/>
      <c r="I13" s="29"/>
      <c r="J13" s="35"/>
      <c r="K13" s="4"/>
      <c r="L13" s="11"/>
      <c r="M13" s="11"/>
      <c r="N13" s="11"/>
      <c r="O13" s="11"/>
      <c r="P13" s="11"/>
      <c r="Q13" s="11"/>
    </row>
    <row r="14" spans="1:18" x14ac:dyDescent="0.3">
      <c r="A14" s="3" t="s">
        <v>4</v>
      </c>
      <c r="B14" s="4">
        <f>SUM(B10:B13)</f>
        <v>1266.1999999999998</v>
      </c>
      <c r="C14" s="11"/>
      <c r="D14" s="26"/>
      <c r="E14" s="26"/>
      <c r="F14" s="27"/>
      <c r="G14" s="28"/>
      <c r="H14" s="27"/>
      <c r="I14" s="29"/>
      <c r="J14" s="35"/>
      <c r="K14" s="4"/>
      <c r="L14" s="11"/>
      <c r="M14" s="11"/>
      <c r="N14" s="11"/>
      <c r="O14" s="11"/>
      <c r="P14" s="11"/>
      <c r="Q14" s="11"/>
    </row>
    <row r="15" spans="1:18" x14ac:dyDescent="0.3">
      <c r="A15" s="14"/>
      <c r="B15" s="12"/>
      <c r="C15" s="11"/>
      <c r="D15" s="22"/>
      <c r="E15" s="22"/>
      <c r="F15" s="17"/>
      <c r="G15" s="23"/>
      <c r="H15" s="17"/>
      <c r="I15" s="24"/>
      <c r="J15" s="24"/>
      <c r="K15" s="11"/>
      <c r="L15" s="11"/>
      <c r="M15" s="11"/>
      <c r="N15" s="11"/>
      <c r="O15" s="11"/>
      <c r="P15" s="11"/>
      <c r="Q15" s="11"/>
    </row>
    <row r="16" spans="1:18" x14ac:dyDescent="0.3">
      <c r="A16" s="11"/>
      <c r="B16" s="11"/>
      <c r="C16" s="11"/>
      <c r="D16" s="22"/>
      <c r="E16" s="22"/>
      <c r="F16" s="17"/>
      <c r="G16" s="23"/>
      <c r="H16" s="17"/>
      <c r="I16" s="24"/>
      <c r="J16" s="24"/>
      <c r="K16" s="11"/>
      <c r="L16" s="11"/>
      <c r="M16" s="11"/>
      <c r="N16" s="11"/>
      <c r="O16" s="11"/>
      <c r="P16" s="11"/>
      <c r="Q16" s="11"/>
    </row>
    <row r="17" spans="1:17" x14ac:dyDescent="0.3">
      <c r="A17" s="11"/>
      <c r="B17" s="11"/>
      <c r="C17" s="11"/>
      <c r="D17" s="22"/>
      <c r="E17" s="22"/>
      <c r="F17" s="17"/>
      <c r="G17" s="23"/>
      <c r="H17" s="17"/>
      <c r="I17" s="24"/>
      <c r="J17" s="24"/>
      <c r="K17" s="11"/>
      <c r="L17" s="11"/>
      <c r="M17" s="11"/>
      <c r="N17" s="11"/>
      <c r="O17" s="11"/>
      <c r="P17" s="11"/>
      <c r="Q17" s="11"/>
    </row>
    <row r="18" spans="1:17" x14ac:dyDescent="0.3">
      <c r="A18" s="15" t="s">
        <v>5</v>
      </c>
      <c r="B18" s="16">
        <f>B7-B14</f>
        <v>3933.8</v>
      </c>
      <c r="C18" s="11"/>
      <c r="D18" s="22"/>
      <c r="E18" s="22"/>
      <c r="F18" s="17"/>
      <c r="G18" s="23"/>
      <c r="H18" s="17"/>
      <c r="I18" s="24"/>
      <c r="J18" s="24"/>
      <c r="K18" s="11"/>
      <c r="L18" s="11"/>
      <c r="M18" s="11"/>
      <c r="N18" s="11"/>
      <c r="O18" s="11"/>
      <c r="P18" s="11"/>
      <c r="Q18" s="11"/>
    </row>
    <row r="19" spans="1:17" x14ac:dyDescent="0.3">
      <c r="A19" s="11"/>
      <c r="B19" s="11"/>
      <c r="C19" s="11"/>
      <c r="D19" s="22"/>
      <c r="E19" s="22"/>
      <c r="F19" s="17"/>
      <c r="G19" s="23"/>
      <c r="H19" s="17"/>
      <c r="I19" s="24"/>
      <c r="J19" s="24"/>
      <c r="K19" s="11"/>
      <c r="L19" s="11"/>
      <c r="M19" s="11"/>
      <c r="N19" s="11"/>
      <c r="O19" s="11"/>
      <c r="P19" s="11"/>
      <c r="Q19" s="11"/>
    </row>
    <row r="20" spans="1:17" x14ac:dyDescent="0.3">
      <c r="A20" s="5" t="s">
        <v>27</v>
      </c>
      <c r="B20" s="6">
        <f>B18*30%</f>
        <v>1180.1400000000001</v>
      </c>
      <c r="C20" s="11"/>
      <c r="D20" s="22"/>
      <c r="E20" s="22"/>
      <c r="F20" s="17"/>
      <c r="G20" s="23"/>
      <c r="H20" s="17"/>
      <c r="I20" s="24"/>
      <c r="J20" s="24"/>
      <c r="K20" s="11"/>
      <c r="L20" s="11"/>
      <c r="M20" s="11"/>
      <c r="N20" s="11"/>
      <c r="O20" s="11"/>
      <c r="P20" s="11"/>
      <c r="Q20" s="11"/>
    </row>
    <row r="21" spans="1:17" x14ac:dyDescent="0.3">
      <c r="A21" s="7" t="s">
        <v>28</v>
      </c>
      <c r="B21" s="8">
        <f>B18*5%</f>
        <v>196.69000000000003</v>
      </c>
      <c r="C21" s="11"/>
      <c r="D21" s="22"/>
      <c r="E21" s="22"/>
      <c r="F21" s="17"/>
      <c r="G21" s="23"/>
      <c r="H21" s="17"/>
      <c r="I21" s="24"/>
      <c r="J21" s="24"/>
      <c r="K21" s="11"/>
      <c r="L21" s="11"/>
      <c r="M21" s="11"/>
      <c r="N21" s="11"/>
      <c r="O21" s="11"/>
      <c r="P21" s="11"/>
      <c r="Q21" s="11"/>
    </row>
    <row r="22" spans="1:17" x14ac:dyDescent="0.3">
      <c r="A22" s="13"/>
      <c r="B22" s="10"/>
      <c r="C22" s="11"/>
      <c r="D22" s="22"/>
      <c r="E22" s="22"/>
      <c r="F22" s="17"/>
      <c r="G22" s="23"/>
      <c r="H22" s="17"/>
      <c r="I22" s="24"/>
      <c r="J22" s="24"/>
      <c r="K22" s="11"/>
      <c r="L22" s="11"/>
      <c r="M22" s="11"/>
      <c r="N22" s="11"/>
      <c r="O22" s="11"/>
      <c r="P22" s="11"/>
      <c r="Q22" s="11"/>
    </row>
    <row r="23" spans="1:17" ht="28.8" x14ac:dyDescent="0.3">
      <c r="A23" s="31" t="s">
        <v>6</v>
      </c>
      <c r="B23" s="20">
        <f>B18-SUM(G3:G14)</f>
        <v>1643.6600000000003</v>
      </c>
      <c r="C23" s="11"/>
      <c r="D23" s="22"/>
      <c r="E23" s="22"/>
      <c r="F23" s="17"/>
      <c r="G23" s="23"/>
      <c r="H23" s="17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3">
      <c r="A24" s="13"/>
      <c r="B24" s="10"/>
      <c r="C24" s="11"/>
      <c r="D24" s="21"/>
      <c r="E24" s="21"/>
      <c r="F24" s="11"/>
      <c r="G24" s="9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x14ac:dyDescent="0.3">
      <c r="A25" s="13"/>
      <c r="B25" s="10"/>
      <c r="C25" s="11"/>
      <c r="D25" s="21"/>
      <c r="E25" s="21"/>
      <c r="F25" s="11"/>
      <c r="G25" s="9"/>
      <c r="H25" s="11"/>
      <c r="I25" s="11"/>
      <c r="J25" s="11"/>
      <c r="K25" s="11"/>
      <c r="L25" s="11"/>
      <c r="M25" s="11"/>
      <c r="N25" s="11"/>
      <c r="O25" s="11"/>
      <c r="P25" s="11"/>
      <c r="Q25" s="11"/>
    </row>
    <row r="26" spans="1:17" x14ac:dyDescent="0.3">
      <c r="A26" s="13"/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x14ac:dyDescent="0.3">
      <c r="A27" s="13"/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x14ac:dyDescent="0.3">
      <c r="A28" s="13"/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x14ac:dyDescent="0.3">
      <c r="A29" s="13"/>
      <c r="B29" s="10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x14ac:dyDescent="0.3">
      <c r="A30" s="13"/>
      <c r="B30" s="13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2" spans="1:17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</row>
    <row r="34" spans="1:17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1:17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</row>
  </sheetData>
  <mergeCells count="3">
    <mergeCell ref="A2:B3"/>
    <mergeCell ref="A9:B9"/>
    <mergeCell ref="A1:K1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FOLHA DO ESTADO</vt:lpstr>
    </vt:vector>
  </TitlesOfParts>
  <Company>DPGE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Lupo Medeiros</dc:creator>
  <cp:keywords>Cível na Prática</cp:keywords>
  <cp:lastModifiedBy>Homero Medeiros</cp:lastModifiedBy>
  <cp:lastPrinted>2022-06-27T01:55:24Z</cp:lastPrinted>
  <dcterms:created xsi:type="dcterms:W3CDTF">2018-02-01T16:51:40Z</dcterms:created>
  <dcterms:modified xsi:type="dcterms:W3CDTF">2022-06-29T00:42:04Z</dcterms:modified>
</cp:coreProperties>
</file>