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094354\Desktop\Orçamento Novo\"/>
    </mc:Choice>
  </mc:AlternateContent>
  <bookViews>
    <workbookView xWindow="480" yWindow="75" windowWidth="14355" windowHeight="6960" activeTab="4"/>
  </bookViews>
  <sheets>
    <sheet name="Plan1" sheetId="1" r:id="rId1"/>
    <sheet name="Plan2" sheetId="2" r:id="rId2"/>
    <sheet name="Plan3" sheetId="3" r:id="rId3"/>
    <sheet name="Plan4" sheetId="4" r:id="rId4"/>
    <sheet name="Plan5" sheetId="5" r:id="rId5"/>
  </sheets>
  <calcPr calcId="152511"/>
</workbook>
</file>

<file path=xl/calcChain.xml><?xml version="1.0" encoding="utf-8"?>
<calcChain xmlns="http://schemas.openxmlformats.org/spreadsheetml/2006/main">
  <c r="D37" i="5" l="1"/>
  <c r="C37" i="5"/>
  <c r="C24" i="5"/>
  <c r="D32" i="5"/>
  <c r="C32" i="5"/>
  <c r="D24" i="5"/>
  <c r="D11" i="5"/>
  <c r="C11" i="5"/>
  <c r="C15" i="3"/>
  <c r="C20" i="3"/>
  <c r="D39" i="5" l="1"/>
  <c r="C39" i="5"/>
  <c r="E4" i="2"/>
  <c r="C11" i="1"/>
  <c r="A1" i="1"/>
  <c r="A2" i="1" s="1"/>
  <c r="A3" i="1" s="1"/>
  <c r="A4" i="1" s="1"/>
  <c r="A5" i="1" s="1"/>
  <c r="A6" i="1" s="1"/>
  <c r="A7" i="1" s="1"/>
  <c r="A8" i="1" s="1"/>
  <c r="A9" i="1" s="1"/>
  <c r="A10" i="1" s="1"/>
  <c r="A11" i="1" s="1"/>
  <c r="B11" i="1" s="1"/>
</calcChain>
</file>

<file path=xl/sharedStrings.xml><?xml version="1.0" encoding="utf-8"?>
<sst xmlns="http://schemas.openxmlformats.org/spreadsheetml/2006/main" count="171" uniqueCount="100">
  <si>
    <t>Adm Central</t>
  </si>
  <si>
    <t>Seg e Gar</t>
  </si>
  <si>
    <t>Risc</t>
  </si>
  <si>
    <t>Desp Finan</t>
  </si>
  <si>
    <t>Lucro</t>
  </si>
  <si>
    <t>Impostos</t>
  </si>
  <si>
    <t>PIS+COFINS</t>
  </si>
  <si>
    <t>ISS</t>
  </si>
  <si>
    <t>CPRB</t>
  </si>
  <si>
    <t>BDI</t>
  </si>
  <si>
    <t>PLANILHA DE BONIFICAÇÕES E DESPESAS INDIRETAS (BDI)</t>
  </si>
  <si>
    <t>1.0</t>
  </si>
  <si>
    <t>Administração Central</t>
  </si>
  <si>
    <t>%</t>
  </si>
  <si>
    <t>2.0</t>
  </si>
  <si>
    <t>Seguro de Risco de Engenharia</t>
  </si>
  <si>
    <t>3.0</t>
  </si>
  <si>
    <t>Garantia</t>
  </si>
  <si>
    <t>4.0</t>
  </si>
  <si>
    <t>Riscos</t>
  </si>
  <si>
    <t>5.0</t>
  </si>
  <si>
    <t>Despesas Financeiras</t>
  </si>
  <si>
    <t>6.0</t>
  </si>
  <si>
    <t>7.0</t>
  </si>
  <si>
    <t>Tributos</t>
  </si>
  <si>
    <t>7.1</t>
  </si>
  <si>
    <t>7.2</t>
  </si>
  <si>
    <t>PIS</t>
  </si>
  <si>
    <t>7.3</t>
  </si>
  <si>
    <t>COFINS</t>
  </si>
  <si>
    <t>(((1+(AC+S+R+G))*(1+DF)*(1+L))/((1-I))-1)*100</t>
  </si>
  <si>
    <t>Encargos Trabalhistas - Grupo A</t>
  </si>
  <si>
    <t>Horista</t>
  </si>
  <si>
    <t>Mensalista</t>
  </si>
  <si>
    <t>A1</t>
  </si>
  <si>
    <t>INSS</t>
  </si>
  <si>
    <t>A2</t>
  </si>
  <si>
    <t>SESI-SESC</t>
  </si>
  <si>
    <t>A3</t>
  </si>
  <si>
    <t>SENAI</t>
  </si>
  <si>
    <t>A4</t>
  </si>
  <si>
    <t>INCRA</t>
  </si>
  <si>
    <t>A5</t>
  </si>
  <si>
    <t>Salário Educação</t>
  </si>
  <si>
    <t>A6</t>
  </si>
  <si>
    <t>SEBRAE</t>
  </si>
  <si>
    <t>A7</t>
  </si>
  <si>
    <t>FGTS</t>
  </si>
  <si>
    <t>A8</t>
  </si>
  <si>
    <t>Seguro de Acidente de Trabalho</t>
  </si>
  <si>
    <t>A9</t>
  </si>
  <si>
    <t>SECONCI</t>
  </si>
  <si>
    <t>TOTAL A</t>
  </si>
  <si>
    <t>Encargos Trabalhistas - Grupo B</t>
  </si>
  <si>
    <t>B1</t>
  </si>
  <si>
    <t>Repouso Semanal Remunerado</t>
  </si>
  <si>
    <t>B2</t>
  </si>
  <si>
    <t>Feriados</t>
  </si>
  <si>
    <t>B3</t>
  </si>
  <si>
    <t>Auxílio enfermidade</t>
  </si>
  <si>
    <t>B4</t>
  </si>
  <si>
    <t>13º Salário</t>
  </si>
  <si>
    <t>B5</t>
  </si>
  <si>
    <t>Licença Paternidade</t>
  </si>
  <si>
    <t>B6</t>
  </si>
  <si>
    <t>Aviso Prévio</t>
  </si>
  <si>
    <t>B7</t>
  </si>
  <si>
    <t>Ausencias Abonadas/Dias de Chuvas</t>
  </si>
  <si>
    <t>TOTAL B</t>
  </si>
  <si>
    <t>Encargos Trabalhistas - Grupo C</t>
  </si>
  <si>
    <t>C1</t>
  </si>
  <si>
    <t>Depósito Rescisão Sem Justa Causa</t>
  </si>
  <si>
    <t>C2</t>
  </si>
  <si>
    <t>Férias (indenizadas)</t>
  </si>
  <si>
    <t>TOTAL C</t>
  </si>
  <si>
    <t>Encargos Trabalhistas - Grupo D</t>
  </si>
  <si>
    <t>D1</t>
  </si>
  <si>
    <t>Incidência de A sobre B</t>
  </si>
  <si>
    <t>TOTAL D</t>
  </si>
  <si>
    <t>Total dos Encargos Sociais</t>
  </si>
  <si>
    <t>Faltas Justificadas</t>
  </si>
  <si>
    <t>Dias de Chuva</t>
  </si>
  <si>
    <t>Auxilio acidente de trabalho</t>
  </si>
  <si>
    <t>Férias gozadas</t>
  </si>
  <si>
    <t>Salario Maternidade</t>
  </si>
  <si>
    <t>B8</t>
  </si>
  <si>
    <t>B9</t>
  </si>
  <si>
    <t>B10</t>
  </si>
  <si>
    <t>Não incide</t>
  </si>
  <si>
    <t>C3</t>
  </si>
  <si>
    <t>C4</t>
  </si>
  <si>
    <t>C5</t>
  </si>
  <si>
    <t>Aviso prévio indenizado</t>
  </si>
  <si>
    <t>Aviso prévio trabalhado</t>
  </si>
  <si>
    <t>Férias indenizadas</t>
  </si>
  <si>
    <t>Depósito rescisão sem justa causa</t>
  </si>
  <si>
    <t>Indenização adicional</t>
  </si>
  <si>
    <t>Reincidência de grupo A sobre grupo B</t>
  </si>
  <si>
    <t>D2</t>
  </si>
  <si>
    <t>Reincidência de grupo A sobre aviso prévio indenizado e reincidência do FGTS sobre aviso prévio indenizado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</si>
</sst>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1" formatCode="_(&quot;$&quot;* #,##0.00_);_(&quot;$&quot;* \(#,##0.00\);_(&quot;$&quot;* &quot;-&quot;??_);_(@_)"/>
    <numFmt numFmtId="17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b/>
      <sz val="16"/>
      <color indexed="8"/>
      <name val="Arial Narrow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74" fontId="10" fillId="0" borderId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0" borderId="0" xfId="0" applyFont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2" fontId="6" fillId="2" borderId="0" xfId="0" applyNumberFormat="1" applyFont="1" applyFill="1" applyAlignment="1">
      <alignment horizontal="center"/>
    </xf>
    <xf numFmtId="0" fontId="4" fillId="6" borderId="0" xfId="0" applyFont="1" applyFill="1" applyBorder="1" applyAlignment="1">
      <alignment horizontal="center" vertical="center"/>
    </xf>
    <xf numFmtId="0" fontId="0" fillId="0" borderId="0" xfId="0"/>
    <xf numFmtId="0" fontId="8" fillId="5" borderId="0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10" fontId="1" fillId="0" borderId="0" xfId="3" applyNumberFormat="1" applyFont="1" applyBorder="1"/>
    <xf numFmtId="10" fontId="0" fillId="0" borderId="0" xfId="0" applyNumberFormat="1" applyBorder="1"/>
    <xf numFmtId="10" fontId="4" fillId="6" borderId="0" xfId="0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2" fillId="0" borderId="1" xfId="0" applyFont="1" applyBorder="1"/>
    <xf numFmtId="10" fontId="1" fillId="0" borderId="1" xfId="3" applyNumberFormat="1" applyFont="1" applyBorder="1" applyAlignment="1">
      <alignment horizontal="center"/>
    </xf>
    <xf numFmtId="10" fontId="0" fillId="0" borderId="1" xfId="3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2" fillId="0" borderId="1" xfId="3" applyNumberFormat="1" applyFont="1" applyBorder="1" applyAlignment="1">
      <alignment horizontal="center"/>
    </xf>
  </cellXfs>
  <cellStyles count="5">
    <cellStyle name="Excel Built-in Normal" xfId="1"/>
    <cellStyle name="Moeda 2" xfId="2"/>
    <cellStyle name="Normal" xfId="0" builtinId="0"/>
    <cellStyle name="Porcentagem 2" xfId="3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="200" zoomScaleNormal="200" workbookViewId="0">
      <selection activeCell="E8" sqref="E8"/>
    </sheetView>
  </sheetViews>
  <sheetFormatPr defaultRowHeight="15" x14ac:dyDescent="0.25"/>
  <cols>
    <col min="1" max="1" width="15.5703125" customWidth="1"/>
  </cols>
  <sheetData>
    <row r="1" spans="1:3" x14ac:dyDescent="0.25">
      <c r="A1">
        <f>30000*(1+0.5/100)</f>
        <v>30149.999999999996</v>
      </c>
    </row>
    <row r="2" spans="1:3" x14ac:dyDescent="0.25">
      <c r="A2">
        <f>A1*(1+0.5/100)</f>
        <v>30300.749999999993</v>
      </c>
    </row>
    <row r="3" spans="1:3" x14ac:dyDescent="0.25">
      <c r="A3">
        <f t="shared" ref="A3:A11" si="0">A2*(1+0.5/100)</f>
        <v>30452.253749999989</v>
      </c>
    </row>
    <row r="4" spans="1:3" x14ac:dyDescent="0.25">
      <c r="A4">
        <f t="shared" si="0"/>
        <v>30604.515018749986</v>
      </c>
    </row>
    <row r="5" spans="1:3" x14ac:dyDescent="0.25">
      <c r="A5">
        <f t="shared" si="0"/>
        <v>30757.537593843732</v>
      </c>
    </row>
    <row r="6" spans="1:3" x14ac:dyDescent="0.25">
      <c r="A6">
        <f t="shared" si="0"/>
        <v>30911.325281812948</v>
      </c>
    </row>
    <row r="7" spans="1:3" x14ac:dyDescent="0.25">
      <c r="A7">
        <f t="shared" si="0"/>
        <v>31065.881908222011</v>
      </c>
    </row>
    <row r="8" spans="1:3" x14ac:dyDescent="0.25">
      <c r="A8">
        <f t="shared" si="0"/>
        <v>31221.211317763118</v>
      </c>
    </row>
    <row r="9" spans="1:3" x14ac:dyDescent="0.25">
      <c r="A9">
        <f t="shared" si="0"/>
        <v>31377.317374351929</v>
      </c>
    </row>
    <row r="10" spans="1:3" x14ac:dyDescent="0.25">
      <c r="A10">
        <f t="shared" si="0"/>
        <v>31534.203961223684</v>
      </c>
    </row>
    <row r="11" spans="1:3" x14ac:dyDescent="0.25">
      <c r="A11">
        <f t="shared" si="0"/>
        <v>31691.8749810298</v>
      </c>
      <c r="B11">
        <f>A11-30000+300000</f>
        <v>301691.87498102977</v>
      </c>
      <c r="C11">
        <f>B11/300000</f>
        <v>1.0056395832700993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A3" zoomScale="150" zoomScaleNormal="150" workbookViewId="0">
      <selection activeCell="B5" sqref="B5"/>
    </sheetView>
  </sheetViews>
  <sheetFormatPr defaultRowHeight="15" x14ac:dyDescent="0.25"/>
  <cols>
    <col min="1" max="1" width="12" bestFit="1" customWidth="1"/>
  </cols>
  <sheetData>
    <row r="1" spans="1:11" x14ac:dyDescent="0.25">
      <c r="A1" t="s">
        <v>0</v>
      </c>
      <c r="B1">
        <v>4</v>
      </c>
    </row>
    <row r="2" spans="1:11" x14ac:dyDescent="0.25">
      <c r="A2" t="s">
        <v>1</v>
      </c>
      <c r="B2">
        <v>2.27</v>
      </c>
    </row>
    <row r="3" spans="1:11" x14ac:dyDescent="0.25">
      <c r="A3" t="s">
        <v>2</v>
      </c>
    </row>
    <row r="4" spans="1:11" x14ac:dyDescent="0.25">
      <c r="A4" t="s">
        <v>3</v>
      </c>
      <c r="B4">
        <v>0.94</v>
      </c>
      <c r="D4" t="s">
        <v>9</v>
      </c>
      <c r="E4" s="1">
        <f>(((1+SUM(B1:B3)/100)*(1+B4/100)*(1+B5/100))/(1-B6/100))-1</f>
        <v>0.22500322822603103</v>
      </c>
      <c r="F4" s="1"/>
      <c r="G4" s="1"/>
      <c r="H4" s="1"/>
      <c r="I4" s="1"/>
      <c r="J4" s="1"/>
      <c r="K4" s="1"/>
    </row>
    <row r="5" spans="1:11" x14ac:dyDescent="0.25">
      <c r="A5" t="s">
        <v>4</v>
      </c>
      <c r="B5">
        <v>6.6050000000000004</v>
      </c>
      <c r="E5" s="1"/>
      <c r="F5" s="1"/>
      <c r="G5" s="1"/>
      <c r="H5" s="1"/>
      <c r="I5" s="1"/>
      <c r="J5" s="1"/>
      <c r="K5" s="1"/>
    </row>
    <row r="6" spans="1:11" x14ac:dyDescent="0.25">
      <c r="A6" t="s">
        <v>5</v>
      </c>
      <c r="B6">
        <v>6.65</v>
      </c>
      <c r="E6" s="1"/>
      <c r="F6" s="1"/>
      <c r="G6" s="1"/>
      <c r="H6" s="1"/>
      <c r="I6" s="1"/>
      <c r="J6" s="1"/>
      <c r="K6" s="1"/>
    </row>
    <row r="8" spans="1:11" x14ac:dyDescent="0.25">
      <c r="A8" t="s">
        <v>6</v>
      </c>
      <c r="B8">
        <v>3.65</v>
      </c>
    </row>
    <row r="9" spans="1:11" x14ac:dyDescent="0.25">
      <c r="A9" t="s">
        <v>7</v>
      </c>
      <c r="B9">
        <v>3</v>
      </c>
    </row>
    <row r="10" spans="1:11" x14ac:dyDescent="0.25">
      <c r="A10" t="s">
        <v>8</v>
      </c>
    </row>
  </sheetData>
  <mergeCells count="1">
    <mergeCell ref="E4:K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sqref="A1:D20"/>
    </sheetView>
  </sheetViews>
  <sheetFormatPr defaultRowHeight="15" x14ac:dyDescent="0.25"/>
  <cols>
    <col min="2" max="2" width="61.28515625" bestFit="1" customWidth="1"/>
    <col min="3" max="3" width="9.5703125" bestFit="1" customWidth="1"/>
  </cols>
  <sheetData>
    <row r="1" spans="1:4" ht="21" x14ac:dyDescent="0.35">
      <c r="A1" s="7" t="s">
        <v>10</v>
      </c>
      <c r="B1" s="7"/>
      <c r="C1" s="7"/>
      <c r="D1" s="7"/>
    </row>
    <row r="3" spans="1:4" ht="18.75" x14ac:dyDescent="0.3">
      <c r="A3" s="4" t="s">
        <v>11</v>
      </c>
      <c r="B3" s="5" t="s">
        <v>12</v>
      </c>
      <c r="C3" s="4">
        <v>4</v>
      </c>
      <c r="D3" s="4" t="s">
        <v>13</v>
      </c>
    </row>
    <row r="4" spans="1:4" ht="18.75" x14ac:dyDescent="0.3">
      <c r="A4" s="6"/>
      <c r="B4" s="6"/>
      <c r="C4" s="6"/>
      <c r="D4" s="6"/>
    </row>
    <row r="5" spans="1:4" ht="18.75" x14ac:dyDescent="0.3">
      <c r="A5" s="4" t="s">
        <v>14</v>
      </c>
      <c r="B5" s="5" t="s">
        <v>15</v>
      </c>
      <c r="C5" s="4">
        <v>0.45</v>
      </c>
      <c r="D5" s="4" t="s">
        <v>13</v>
      </c>
    </row>
    <row r="6" spans="1:4" ht="18.75" x14ac:dyDescent="0.3">
      <c r="A6" s="6"/>
      <c r="B6" s="6"/>
      <c r="C6" s="6"/>
      <c r="D6" s="6"/>
    </row>
    <row r="7" spans="1:4" ht="18.75" x14ac:dyDescent="0.3">
      <c r="A7" s="4" t="s">
        <v>16</v>
      </c>
      <c r="B7" s="5" t="s">
        <v>17</v>
      </c>
      <c r="C7" s="4">
        <v>0.36</v>
      </c>
      <c r="D7" s="4" t="s">
        <v>13</v>
      </c>
    </row>
    <row r="8" spans="1:4" ht="18.75" x14ac:dyDescent="0.3">
      <c r="A8" s="6"/>
      <c r="B8" s="6"/>
      <c r="C8" s="6"/>
      <c r="D8" s="6"/>
    </row>
    <row r="9" spans="1:4" ht="18.75" x14ac:dyDescent="0.3">
      <c r="A9" s="4" t="s">
        <v>18</v>
      </c>
      <c r="B9" s="5" t="s">
        <v>19</v>
      </c>
      <c r="C9" s="4">
        <v>1.46</v>
      </c>
      <c r="D9" s="4" t="s">
        <v>13</v>
      </c>
    </row>
    <row r="10" spans="1:4" ht="18.75" x14ac:dyDescent="0.3">
      <c r="A10" s="6"/>
      <c r="B10" s="6"/>
      <c r="C10" s="6"/>
      <c r="D10" s="6"/>
    </row>
    <row r="11" spans="1:4" ht="18.75" x14ac:dyDescent="0.3">
      <c r="A11" s="4" t="s">
        <v>20</v>
      </c>
      <c r="B11" s="5" t="s">
        <v>21</v>
      </c>
      <c r="C11" s="4">
        <v>0.94</v>
      </c>
      <c r="D11" s="4" t="s">
        <v>13</v>
      </c>
    </row>
    <row r="12" spans="1:4" ht="18.75" x14ac:dyDescent="0.3">
      <c r="A12" s="6"/>
      <c r="B12" s="6"/>
      <c r="C12" s="6"/>
      <c r="D12" s="6"/>
    </row>
    <row r="13" spans="1:4" ht="18.75" x14ac:dyDescent="0.3">
      <c r="A13" s="4" t="s">
        <v>22</v>
      </c>
      <c r="B13" s="5" t="s">
        <v>4</v>
      </c>
      <c r="C13" s="4">
        <v>6.6050000000000004</v>
      </c>
      <c r="D13" s="4" t="s">
        <v>13</v>
      </c>
    </row>
    <row r="14" spans="1:4" ht="18.75" x14ac:dyDescent="0.3">
      <c r="A14" s="6"/>
      <c r="B14" s="6"/>
      <c r="C14" s="6"/>
      <c r="D14" s="6"/>
    </row>
    <row r="15" spans="1:4" ht="18.75" x14ac:dyDescent="0.3">
      <c r="A15" s="4" t="s">
        <v>23</v>
      </c>
      <c r="B15" s="5" t="s">
        <v>24</v>
      </c>
      <c r="C15" s="4">
        <f>SUM(C16:C18)</f>
        <v>6.65</v>
      </c>
      <c r="D15" s="4" t="s">
        <v>13</v>
      </c>
    </row>
    <row r="16" spans="1:4" ht="15.75" x14ac:dyDescent="0.25">
      <c r="A16" s="2" t="s">
        <v>25</v>
      </c>
      <c r="B16" s="3" t="s">
        <v>7</v>
      </c>
      <c r="C16" s="2">
        <v>3</v>
      </c>
      <c r="D16" s="2" t="s">
        <v>13</v>
      </c>
    </row>
    <row r="17" spans="1:4" ht="15.75" x14ac:dyDescent="0.25">
      <c r="A17" s="2" t="s">
        <v>26</v>
      </c>
      <c r="B17" s="3" t="s">
        <v>27</v>
      </c>
      <c r="C17" s="2">
        <v>0.65</v>
      </c>
      <c r="D17" s="2" t="s">
        <v>13</v>
      </c>
    </row>
    <row r="18" spans="1:4" ht="15.75" x14ac:dyDescent="0.25">
      <c r="A18" s="2" t="s">
        <v>28</v>
      </c>
      <c r="B18" s="3" t="s">
        <v>29</v>
      </c>
      <c r="C18" s="2">
        <v>3</v>
      </c>
      <c r="D18" s="2" t="s">
        <v>13</v>
      </c>
    </row>
    <row r="20" spans="1:4" ht="21" x14ac:dyDescent="0.35">
      <c r="A20" s="8" t="s">
        <v>9</v>
      </c>
      <c r="B20" s="9" t="s">
        <v>30</v>
      </c>
      <c r="C20" s="10">
        <f>(((1+(C3/100+C5/100+C7/100+C9/100))*(1+C11/100)*(1+C13/100))/((1-C15/100))-1)*100</f>
        <v>22.500322822603103</v>
      </c>
      <c r="D20" s="8" t="s">
        <v>13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10" workbookViewId="0">
      <selection activeCell="C30" sqref="C30"/>
    </sheetView>
  </sheetViews>
  <sheetFormatPr defaultRowHeight="15" x14ac:dyDescent="0.25"/>
  <cols>
    <col min="1" max="1" width="3.28515625" bestFit="1" customWidth="1"/>
    <col min="2" max="2" width="33.85546875" bestFit="1" customWidth="1"/>
    <col min="3" max="3" width="7.28515625" bestFit="1" customWidth="1"/>
    <col min="4" max="4" width="11.85546875" customWidth="1"/>
  </cols>
  <sheetData>
    <row r="1" spans="1:4" ht="33" x14ac:dyDescent="0.25">
      <c r="A1" s="21" t="s">
        <v>31</v>
      </c>
      <c r="B1" s="21"/>
      <c r="C1" s="13" t="s">
        <v>32</v>
      </c>
      <c r="D1" s="13" t="s">
        <v>33</v>
      </c>
    </row>
    <row r="2" spans="1:4" x14ac:dyDescent="0.25">
      <c r="A2" s="15" t="s">
        <v>34</v>
      </c>
      <c r="B2" s="15" t="s">
        <v>35</v>
      </c>
      <c r="C2" s="18"/>
      <c r="D2" s="18"/>
    </row>
    <row r="3" spans="1:4" x14ac:dyDescent="0.25">
      <c r="A3" s="15" t="s">
        <v>36</v>
      </c>
      <c r="B3" s="15" t="s">
        <v>37</v>
      </c>
      <c r="C3" s="18"/>
      <c r="D3" s="18"/>
    </row>
    <row r="4" spans="1:4" x14ac:dyDescent="0.25">
      <c r="A4" s="15" t="s">
        <v>38</v>
      </c>
      <c r="B4" s="15" t="s">
        <v>39</v>
      </c>
      <c r="C4" s="18"/>
      <c r="D4" s="18"/>
    </row>
    <row r="5" spans="1:4" x14ac:dyDescent="0.25">
      <c r="A5" s="15" t="s">
        <v>40</v>
      </c>
      <c r="B5" s="15" t="s">
        <v>41</v>
      </c>
      <c r="C5" s="18"/>
      <c r="D5" s="18"/>
    </row>
    <row r="6" spans="1:4" x14ac:dyDescent="0.25">
      <c r="A6" s="15" t="s">
        <v>42</v>
      </c>
      <c r="B6" s="15" t="s">
        <v>43</v>
      </c>
      <c r="C6" s="18"/>
      <c r="D6" s="18"/>
    </row>
    <row r="7" spans="1:4" x14ac:dyDescent="0.25">
      <c r="A7" s="15" t="s">
        <v>44</v>
      </c>
      <c r="B7" s="15" t="s">
        <v>45</v>
      </c>
      <c r="C7" s="18"/>
      <c r="D7" s="18"/>
    </row>
    <row r="8" spans="1:4" x14ac:dyDescent="0.25">
      <c r="A8" s="15" t="s">
        <v>46</v>
      </c>
      <c r="B8" s="15" t="s">
        <v>47</v>
      </c>
      <c r="C8" s="18"/>
      <c r="D8" s="18"/>
    </row>
    <row r="9" spans="1:4" x14ac:dyDescent="0.25">
      <c r="A9" s="15" t="s">
        <v>48</v>
      </c>
      <c r="B9" s="15" t="s">
        <v>49</v>
      </c>
      <c r="C9" s="18"/>
      <c r="D9" s="18"/>
    </row>
    <row r="10" spans="1:4" x14ac:dyDescent="0.25">
      <c r="A10" s="15" t="s">
        <v>50</v>
      </c>
      <c r="B10" s="15" t="s">
        <v>51</v>
      </c>
      <c r="C10" s="18"/>
      <c r="D10" s="18"/>
    </row>
    <row r="11" spans="1:4" x14ac:dyDescent="0.25">
      <c r="A11" s="15"/>
      <c r="B11" s="15" t="s">
        <v>52</v>
      </c>
      <c r="C11" s="18">
        <v>0</v>
      </c>
      <c r="D11" s="18">
        <v>0</v>
      </c>
    </row>
    <row r="12" spans="1:4" x14ac:dyDescent="0.25">
      <c r="A12" s="15"/>
      <c r="B12" s="15"/>
      <c r="C12" s="15"/>
      <c r="D12" s="15"/>
    </row>
    <row r="13" spans="1:4" ht="33" x14ac:dyDescent="0.25">
      <c r="A13" s="21" t="s">
        <v>53</v>
      </c>
      <c r="B13" s="21"/>
      <c r="C13" s="13" t="s">
        <v>32</v>
      </c>
      <c r="D13" s="13" t="s">
        <v>33</v>
      </c>
    </row>
    <row r="14" spans="1:4" x14ac:dyDescent="0.25">
      <c r="A14" s="15" t="s">
        <v>54</v>
      </c>
      <c r="B14" s="15" t="s">
        <v>55</v>
      </c>
      <c r="C14" s="18"/>
      <c r="D14" s="18"/>
    </row>
    <row r="15" spans="1:4" x14ac:dyDescent="0.25">
      <c r="A15" s="15" t="s">
        <v>56</v>
      </c>
      <c r="B15" s="15" t="s">
        <v>57</v>
      </c>
      <c r="C15" s="18"/>
      <c r="D15" s="18"/>
    </row>
    <row r="16" spans="1:4" x14ac:dyDescent="0.25">
      <c r="A16" s="15" t="s">
        <v>58</v>
      </c>
      <c r="B16" s="15" t="s">
        <v>59</v>
      </c>
      <c r="C16" s="18"/>
      <c r="D16" s="18"/>
    </row>
    <row r="17" spans="1:4" x14ac:dyDescent="0.25">
      <c r="A17" s="15" t="s">
        <v>60</v>
      </c>
      <c r="B17" s="15" t="s">
        <v>61</v>
      </c>
      <c r="C17" s="18"/>
      <c r="D17" s="18"/>
    </row>
    <row r="18" spans="1:4" x14ac:dyDescent="0.25">
      <c r="A18" s="15" t="s">
        <v>62</v>
      </c>
      <c r="B18" s="15" t="s">
        <v>63</v>
      </c>
      <c r="C18" s="18"/>
      <c r="D18" s="18"/>
    </row>
    <row r="19" spans="1:4" x14ac:dyDescent="0.25">
      <c r="A19" s="15" t="s">
        <v>64</v>
      </c>
      <c r="B19" s="15" t="s">
        <v>65</v>
      </c>
      <c r="C19" s="18"/>
      <c r="D19" s="18"/>
    </row>
    <row r="20" spans="1:4" x14ac:dyDescent="0.25">
      <c r="A20" s="15" t="s">
        <v>66</v>
      </c>
      <c r="B20" s="15" t="s">
        <v>67</v>
      </c>
      <c r="C20" s="18"/>
      <c r="D20" s="18"/>
    </row>
    <row r="21" spans="1:4" x14ac:dyDescent="0.25">
      <c r="A21" s="15"/>
      <c r="B21" s="15" t="s">
        <v>68</v>
      </c>
      <c r="C21" s="18">
        <v>0</v>
      </c>
      <c r="D21" s="18">
        <v>0</v>
      </c>
    </row>
    <row r="22" spans="1:4" x14ac:dyDescent="0.25">
      <c r="A22" s="15"/>
      <c r="B22" s="15"/>
      <c r="C22" s="19"/>
      <c r="D22" s="15"/>
    </row>
    <row r="23" spans="1:4" ht="33" x14ac:dyDescent="0.25">
      <c r="A23" s="21" t="s">
        <v>69</v>
      </c>
      <c r="B23" s="21"/>
      <c r="C23" s="13" t="s">
        <v>32</v>
      </c>
      <c r="D23" s="13" t="s">
        <v>33</v>
      </c>
    </row>
    <row r="24" spans="1:4" x14ac:dyDescent="0.25">
      <c r="A24" s="15" t="s">
        <v>70</v>
      </c>
      <c r="B24" s="15" t="s">
        <v>71</v>
      </c>
      <c r="C24" s="18"/>
      <c r="D24" s="18"/>
    </row>
    <row r="25" spans="1:4" x14ac:dyDescent="0.25">
      <c r="A25" s="15" t="s">
        <v>72</v>
      </c>
      <c r="B25" s="15" t="s">
        <v>73</v>
      </c>
      <c r="C25" s="18"/>
      <c r="D25" s="18"/>
    </row>
    <row r="26" spans="1:4" x14ac:dyDescent="0.25">
      <c r="A26" s="15"/>
      <c r="B26" s="15" t="s">
        <v>74</v>
      </c>
      <c r="C26" s="19">
        <v>0</v>
      </c>
      <c r="D26" s="19">
        <v>0</v>
      </c>
    </row>
    <row r="27" spans="1:4" x14ac:dyDescent="0.25">
      <c r="A27" s="15"/>
      <c r="B27" s="15"/>
      <c r="C27" s="19"/>
      <c r="D27" s="15"/>
    </row>
    <row r="28" spans="1:4" ht="33" x14ac:dyDescent="0.25">
      <c r="A28" s="21" t="s">
        <v>75</v>
      </c>
      <c r="B28" s="21"/>
      <c r="C28" s="13" t="s">
        <v>32</v>
      </c>
      <c r="D28" s="13" t="s">
        <v>33</v>
      </c>
    </row>
    <row r="29" spans="1:4" x14ac:dyDescent="0.25">
      <c r="A29" s="15" t="s">
        <v>76</v>
      </c>
      <c r="B29" s="15" t="s">
        <v>77</v>
      </c>
      <c r="C29" s="18"/>
      <c r="D29" s="18"/>
    </row>
    <row r="30" spans="1:4" x14ac:dyDescent="0.25">
      <c r="A30" s="15"/>
      <c r="B30" s="15" t="s">
        <v>78</v>
      </c>
      <c r="C30" s="19">
        <v>0</v>
      </c>
      <c r="D30" s="19">
        <v>0</v>
      </c>
    </row>
    <row r="31" spans="1:4" x14ac:dyDescent="0.25">
      <c r="A31" s="15"/>
      <c r="B31" s="15"/>
      <c r="C31" s="15"/>
      <c r="D31" s="15"/>
    </row>
    <row r="32" spans="1:4" ht="15.75" x14ac:dyDescent="0.25">
      <c r="A32" s="11" t="s">
        <v>79</v>
      </c>
      <c r="B32" s="11"/>
      <c r="C32" s="20">
        <v>0</v>
      </c>
      <c r="D32" s="20">
        <v>0</v>
      </c>
    </row>
  </sheetData>
  <mergeCells count="5">
    <mergeCell ref="A32:B32"/>
    <mergeCell ref="A1:B1"/>
    <mergeCell ref="A13:B13"/>
    <mergeCell ref="A23:B23"/>
    <mergeCell ref="A28:B28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topLeftCell="A17" workbookViewId="0">
      <selection sqref="A1:D39"/>
    </sheetView>
  </sheetViews>
  <sheetFormatPr defaultRowHeight="15" x14ac:dyDescent="0.25"/>
  <cols>
    <col min="2" max="2" width="40.42578125" customWidth="1"/>
    <col min="3" max="3" width="12.140625" customWidth="1"/>
    <col min="4" max="4" width="13.140625" customWidth="1"/>
  </cols>
  <sheetData>
    <row r="1" spans="1:4" ht="33" customHeight="1" x14ac:dyDescent="0.25">
      <c r="A1" s="24" t="s">
        <v>31</v>
      </c>
      <c r="B1" s="24"/>
      <c r="C1" s="25" t="s">
        <v>32</v>
      </c>
      <c r="D1" s="25" t="s">
        <v>33</v>
      </c>
    </row>
    <row r="2" spans="1:4" ht="15" customHeight="1" x14ac:dyDescent="0.25">
      <c r="A2" s="17" t="s">
        <v>34</v>
      </c>
      <c r="B2" s="16" t="s">
        <v>35</v>
      </c>
      <c r="C2" s="29">
        <v>0.2</v>
      </c>
      <c r="D2" s="29">
        <v>0.2</v>
      </c>
    </row>
    <row r="3" spans="1:4" x14ac:dyDescent="0.25">
      <c r="A3" s="17" t="s">
        <v>36</v>
      </c>
      <c r="B3" s="16" t="s">
        <v>37</v>
      </c>
      <c r="C3" s="29">
        <v>1.4999999999999999E-2</v>
      </c>
      <c r="D3" s="29">
        <v>1.4999999999999999E-2</v>
      </c>
    </row>
    <row r="4" spans="1:4" x14ac:dyDescent="0.25">
      <c r="A4" s="17" t="s">
        <v>38</v>
      </c>
      <c r="B4" s="16" t="s">
        <v>39</v>
      </c>
      <c r="C4" s="29">
        <v>0.01</v>
      </c>
      <c r="D4" s="29">
        <v>0.01</v>
      </c>
    </row>
    <row r="5" spans="1:4" x14ac:dyDescent="0.25">
      <c r="A5" s="17" t="s">
        <v>40</v>
      </c>
      <c r="B5" s="16" t="s">
        <v>41</v>
      </c>
      <c r="C5" s="29">
        <v>2E-3</v>
      </c>
      <c r="D5" s="29">
        <v>2E-3</v>
      </c>
    </row>
    <row r="6" spans="1:4" x14ac:dyDescent="0.25">
      <c r="A6" s="17" t="s">
        <v>42</v>
      </c>
      <c r="B6" s="16" t="s">
        <v>43</v>
      </c>
      <c r="C6" s="29">
        <v>6.0000000000000001E-3</v>
      </c>
      <c r="D6" s="29">
        <v>6.0000000000000001E-3</v>
      </c>
    </row>
    <row r="7" spans="1:4" x14ac:dyDescent="0.25">
      <c r="A7" s="17" t="s">
        <v>44</v>
      </c>
      <c r="B7" s="16" t="s">
        <v>45</v>
      </c>
      <c r="C7" s="29">
        <v>2.5000000000000001E-2</v>
      </c>
      <c r="D7" s="29">
        <v>2.5000000000000001E-2</v>
      </c>
    </row>
    <row r="8" spans="1:4" x14ac:dyDescent="0.25">
      <c r="A8" s="17" t="s">
        <v>46</v>
      </c>
      <c r="B8" s="16" t="s">
        <v>47</v>
      </c>
      <c r="C8" s="29">
        <v>0.03</v>
      </c>
      <c r="D8" s="29">
        <v>0.03</v>
      </c>
    </row>
    <row r="9" spans="1:4" x14ac:dyDescent="0.25">
      <c r="A9" s="17" t="s">
        <v>48</v>
      </c>
      <c r="B9" s="16" t="s">
        <v>49</v>
      </c>
      <c r="C9" s="29">
        <v>0.08</v>
      </c>
      <c r="D9" s="29">
        <v>0.08</v>
      </c>
    </row>
    <row r="10" spans="1:4" x14ac:dyDescent="0.25">
      <c r="A10" s="17" t="s">
        <v>50</v>
      </c>
      <c r="B10" s="16" t="s">
        <v>51</v>
      </c>
      <c r="C10" s="29">
        <v>0</v>
      </c>
      <c r="D10" s="29">
        <v>0</v>
      </c>
    </row>
    <row r="11" spans="1:4" s="14" customFormat="1" x14ac:dyDescent="0.25">
      <c r="A11" s="28"/>
      <c r="B11" s="28" t="s">
        <v>52</v>
      </c>
      <c r="C11" s="32">
        <f>SUM(C2:C10)</f>
        <v>0.36800000000000005</v>
      </c>
      <c r="D11" s="32">
        <f>SUM(D2:D10)</f>
        <v>0.36800000000000005</v>
      </c>
    </row>
    <row r="12" spans="1:4" x14ac:dyDescent="0.25">
      <c r="A12" s="15"/>
      <c r="B12" s="15"/>
      <c r="C12" s="15"/>
      <c r="D12" s="15"/>
    </row>
    <row r="13" spans="1:4" ht="33" customHeight="1" x14ac:dyDescent="0.25">
      <c r="A13" s="24" t="s">
        <v>53</v>
      </c>
      <c r="B13" s="24"/>
      <c r="C13" s="25" t="s">
        <v>32</v>
      </c>
      <c r="D13" s="25" t="s">
        <v>33</v>
      </c>
    </row>
    <row r="14" spans="1:4" x14ac:dyDescent="0.25">
      <c r="A14" s="17" t="s">
        <v>54</v>
      </c>
      <c r="B14" s="16" t="s">
        <v>55</v>
      </c>
      <c r="C14" s="29">
        <v>0.17910000000000001</v>
      </c>
      <c r="D14" s="30" t="s">
        <v>88</v>
      </c>
    </row>
    <row r="15" spans="1:4" x14ac:dyDescent="0.25">
      <c r="A15" s="17" t="s">
        <v>56</v>
      </c>
      <c r="B15" s="16" t="s">
        <v>57</v>
      </c>
      <c r="C15" s="29">
        <v>3.9600000000000003E-2</v>
      </c>
      <c r="D15" s="30" t="s">
        <v>88</v>
      </c>
    </row>
    <row r="16" spans="1:4" x14ac:dyDescent="0.25">
      <c r="A16" s="17" t="s">
        <v>58</v>
      </c>
      <c r="B16" s="16" t="s">
        <v>59</v>
      </c>
      <c r="C16" s="29">
        <v>9.1000000000000004E-3</v>
      </c>
      <c r="D16" s="29">
        <v>6.8999999999999999E-3</v>
      </c>
    </row>
    <row r="17" spans="1:4" x14ac:dyDescent="0.25">
      <c r="A17" s="17" t="s">
        <v>60</v>
      </c>
      <c r="B17" s="16" t="s">
        <v>61</v>
      </c>
      <c r="C17" s="29">
        <v>0.1095</v>
      </c>
      <c r="D17" s="29">
        <v>8.3299999999999999E-2</v>
      </c>
    </row>
    <row r="18" spans="1:4" x14ac:dyDescent="0.25">
      <c r="A18" s="17" t="s">
        <v>62</v>
      </c>
      <c r="B18" s="16" t="s">
        <v>63</v>
      </c>
      <c r="C18" s="29">
        <v>8.0000000000000004E-4</v>
      </c>
      <c r="D18" s="29">
        <v>5.9999999999999995E-4</v>
      </c>
    </row>
    <row r="19" spans="1:4" s="12" customFormat="1" x14ac:dyDescent="0.25">
      <c r="A19" s="17" t="s">
        <v>64</v>
      </c>
      <c r="B19" s="27" t="s">
        <v>80</v>
      </c>
      <c r="C19" s="29">
        <v>7.3000000000000001E-3</v>
      </c>
      <c r="D19" s="29">
        <v>5.5999999999999999E-3</v>
      </c>
    </row>
    <row r="20" spans="1:4" s="12" customFormat="1" x14ac:dyDescent="0.25">
      <c r="A20" s="17" t="s">
        <v>66</v>
      </c>
      <c r="B20" s="27" t="s">
        <v>81</v>
      </c>
      <c r="C20" s="29">
        <v>1.6400000000000001E-2</v>
      </c>
      <c r="D20" s="30" t="s">
        <v>88</v>
      </c>
    </row>
    <row r="21" spans="1:4" x14ac:dyDescent="0.25">
      <c r="A21" s="17" t="s">
        <v>85</v>
      </c>
      <c r="B21" s="16" t="s">
        <v>82</v>
      </c>
      <c r="C21" s="29">
        <v>1.1999999999999999E-3</v>
      </c>
      <c r="D21" s="29">
        <v>8.9999999999999998E-4</v>
      </c>
    </row>
    <row r="22" spans="1:4" s="12" customFormat="1" x14ac:dyDescent="0.25">
      <c r="A22" s="17" t="s">
        <v>86</v>
      </c>
      <c r="B22" s="27" t="s">
        <v>83</v>
      </c>
      <c r="C22" s="29">
        <v>0.1053</v>
      </c>
      <c r="D22" s="29">
        <v>8.0199999999999994E-2</v>
      </c>
    </row>
    <row r="23" spans="1:4" x14ac:dyDescent="0.25">
      <c r="A23" s="17" t="s">
        <v>87</v>
      </c>
      <c r="B23" s="16" t="s">
        <v>84</v>
      </c>
      <c r="C23" s="29">
        <v>2.9999999999999997E-4</v>
      </c>
      <c r="D23" s="29">
        <v>2.0000000000000001E-4</v>
      </c>
    </row>
    <row r="24" spans="1:4" s="14" customFormat="1" x14ac:dyDescent="0.25">
      <c r="A24" s="28"/>
      <c r="B24" s="28" t="s">
        <v>68</v>
      </c>
      <c r="C24" s="32">
        <f>SUM(C14:C23)</f>
        <v>0.46860000000000002</v>
      </c>
      <c r="D24" s="32">
        <f>SUM(D14:D23)</f>
        <v>0.1777</v>
      </c>
    </row>
    <row r="25" spans="1:4" x14ac:dyDescent="0.25">
      <c r="A25" s="15"/>
      <c r="B25" s="15"/>
      <c r="C25" s="19"/>
      <c r="D25" s="15"/>
    </row>
    <row r="26" spans="1:4" ht="33" customHeight="1" x14ac:dyDescent="0.25">
      <c r="A26" s="24" t="s">
        <v>69</v>
      </c>
      <c r="B26" s="24"/>
      <c r="C26" s="25" t="s">
        <v>32</v>
      </c>
      <c r="D26" s="25" t="s">
        <v>33</v>
      </c>
    </row>
    <row r="27" spans="1:4" x14ac:dyDescent="0.25">
      <c r="A27" s="17" t="s">
        <v>70</v>
      </c>
      <c r="B27" s="16" t="s">
        <v>92</v>
      </c>
      <c r="C27" s="29">
        <v>6.9800000000000001E-2</v>
      </c>
      <c r="D27" s="29">
        <v>5.3199999999999997E-2</v>
      </c>
    </row>
    <row r="28" spans="1:4" s="12" customFormat="1" x14ac:dyDescent="0.25">
      <c r="A28" s="17" t="s">
        <v>72</v>
      </c>
      <c r="B28" s="27" t="s">
        <v>93</v>
      </c>
      <c r="C28" s="29">
        <v>1.6000000000000001E-3</v>
      </c>
      <c r="D28" s="29">
        <v>1.2999999999999999E-3</v>
      </c>
    </row>
    <row r="29" spans="1:4" s="12" customFormat="1" x14ac:dyDescent="0.25">
      <c r="A29" s="17" t="s">
        <v>89</v>
      </c>
      <c r="B29" s="27" t="s">
        <v>94</v>
      </c>
      <c r="C29" s="29">
        <v>3.9199999999999999E-2</v>
      </c>
      <c r="D29" s="29">
        <v>2.98E-2</v>
      </c>
    </row>
    <row r="30" spans="1:4" s="12" customFormat="1" x14ac:dyDescent="0.25">
      <c r="A30" s="17" t="s">
        <v>90</v>
      </c>
      <c r="B30" s="27" t="s">
        <v>95</v>
      </c>
      <c r="C30" s="29">
        <v>5.28E-2</v>
      </c>
      <c r="D30" s="29">
        <v>4.02E-2</v>
      </c>
    </row>
    <row r="31" spans="1:4" x14ac:dyDescent="0.25">
      <c r="A31" s="17" t="s">
        <v>91</v>
      </c>
      <c r="B31" s="16" t="s">
        <v>96</v>
      </c>
      <c r="C31" s="29">
        <v>5.8999999999999999E-3</v>
      </c>
      <c r="D31" s="29">
        <v>4.4999999999999997E-3</v>
      </c>
    </row>
    <row r="32" spans="1:4" s="14" customFormat="1" x14ac:dyDescent="0.25">
      <c r="A32" s="28"/>
      <c r="B32" s="28" t="s">
        <v>74</v>
      </c>
      <c r="C32" s="31">
        <f>SUM(C27:C31)</f>
        <v>0.16929999999999998</v>
      </c>
      <c r="D32" s="31">
        <f>SUM(D27:D31)</f>
        <v>0.129</v>
      </c>
    </row>
    <row r="33" spans="1:4" x14ac:dyDescent="0.25">
      <c r="A33" s="15"/>
      <c r="B33" s="15"/>
      <c r="C33" s="19"/>
      <c r="D33" s="15"/>
    </row>
    <row r="34" spans="1:4" ht="33" customHeight="1" x14ac:dyDescent="0.25">
      <c r="A34" s="24" t="s">
        <v>75</v>
      </c>
      <c r="B34" s="24"/>
      <c r="C34" s="25" t="s">
        <v>32</v>
      </c>
      <c r="D34" s="25" t="s">
        <v>33</v>
      </c>
    </row>
    <row r="35" spans="1:4" x14ac:dyDescent="0.25">
      <c r="A35" s="17" t="s">
        <v>76</v>
      </c>
      <c r="B35" s="16" t="s">
        <v>97</v>
      </c>
      <c r="C35" s="29">
        <v>0.1724</v>
      </c>
      <c r="D35" s="29">
        <v>6.54E-2</v>
      </c>
    </row>
    <row r="36" spans="1:4" s="12" customFormat="1" ht="45" x14ac:dyDescent="0.25">
      <c r="A36" s="17" t="s">
        <v>98</v>
      </c>
      <c r="B36" s="26" t="s">
        <v>99</v>
      </c>
      <c r="C36" s="29">
        <v>6.1999999999999998E-3</v>
      </c>
      <c r="D36" s="29">
        <v>4.7000000000000002E-3</v>
      </c>
    </row>
    <row r="37" spans="1:4" s="14" customFormat="1" x14ac:dyDescent="0.25">
      <c r="A37" s="28"/>
      <c r="B37" s="28" t="s">
        <v>78</v>
      </c>
      <c r="C37" s="31">
        <f>SUM(C35:C36)</f>
        <v>0.17860000000000001</v>
      </c>
      <c r="D37" s="31">
        <f>SUM(D35:D36)</f>
        <v>7.0099999999999996E-2</v>
      </c>
    </row>
    <row r="38" spans="1:4" x14ac:dyDescent="0.25">
      <c r="A38" s="15"/>
      <c r="B38" s="15"/>
      <c r="C38" s="15"/>
      <c r="D38" s="15"/>
    </row>
    <row r="39" spans="1:4" ht="21" x14ac:dyDescent="0.25">
      <c r="A39" s="22" t="s">
        <v>79</v>
      </c>
      <c r="B39" s="22"/>
      <c r="C39" s="23">
        <f>C11+C24+C32+C37</f>
        <v>1.1845000000000001</v>
      </c>
      <c r="D39" s="23">
        <f>D11+D24+D32+D37</f>
        <v>0.74480000000000013</v>
      </c>
    </row>
  </sheetData>
  <mergeCells count="5">
    <mergeCell ref="A1:B1"/>
    <mergeCell ref="A13:B13"/>
    <mergeCell ref="A26:B26"/>
    <mergeCell ref="A34:B34"/>
    <mergeCell ref="A39:B3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Plan1</vt:lpstr>
      <vt:lpstr>Plan2</vt:lpstr>
      <vt:lpstr>Plan3</vt:lpstr>
      <vt:lpstr>Plan4</vt:lpstr>
      <vt:lpstr>Plan5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Ecad Cursos 2</dc:creator>
  <cp:lastModifiedBy>Caixa</cp:lastModifiedBy>
  <dcterms:created xsi:type="dcterms:W3CDTF">2016-01-27T21:27:27Z</dcterms:created>
  <dcterms:modified xsi:type="dcterms:W3CDTF">2016-03-01T10:30:56Z</dcterms:modified>
</cp:coreProperties>
</file>