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306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DISCIPLINAS!$A$1:$AL$764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8"/>
  <c r="W8"/>
  <c r="AA8"/>
  <c r="AB8"/>
  <c r="AF8"/>
  <c r="AG8"/>
  <c r="AK8"/>
  <c r="AL8"/>
  <c r="D55" l="1"/>
  <c r="D56"/>
  <c r="D57"/>
  <c r="D58"/>
  <c r="D59"/>
  <c r="D75" l="1"/>
  <c r="D76"/>
  <c r="D77"/>
  <c r="D74"/>
  <c r="D96"/>
  <c r="D97"/>
  <c r="D98"/>
  <c r="D99"/>
  <c r="D100"/>
  <c r="D101"/>
  <c r="D102"/>
  <c r="D103"/>
  <c r="D104"/>
  <c r="D105"/>
  <c r="D106"/>
  <c r="D107"/>
  <c r="D95"/>
  <c r="D84"/>
  <c r="V9"/>
  <c r="W9"/>
  <c r="AA9"/>
  <c r="AB9"/>
  <c r="AF9"/>
  <c r="AG9"/>
  <c r="AK9"/>
  <c r="AL9"/>
  <c r="D31"/>
  <c r="D32"/>
  <c r="D33"/>
  <c r="D34"/>
  <c r="D35"/>
  <c r="D36"/>
  <c r="D37"/>
  <c r="D21"/>
  <c r="D22"/>
  <c r="D23"/>
  <c r="D24"/>
  <c r="D26"/>
  <c r="D12"/>
  <c r="D13"/>
  <c r="D14"/>
  <c r="D15"/>
  <c r="D16"/>
  <c r="D110"/>
  <c r="D111"/>
  <c r="D112"/>
  <c r="D113"/>
  <c r="D114"/>
  <c r="D85"/>
  <c r="D86"/>
  <c r="D87"/>
  <c r="D88"/>
  <c r="D89"/>
  <c r="D90"/>
  <c r="D91"/>
  <c r="D92"/>
  <c r="D93"/>
  <c r="D69"/>
  <c r="D70"/>
  <c r="D71"/>
  <c r="D72"/>
  <c r="D60"/>
  <c r="D61"/>
  <c r="D62"/>
  <c r="D63"/>
  <c r="D64"/>
  <c r="D65"/>
  <c r="D51"/>
  <c r="D52"/>
  <c r="D44"/>
  <c r="D45"/>
  <c r="D46"/>
  <c r="D47"/>
  <c r="D48"/>
  <c r="M6" i="4"/>
  <c r="D41" i="6"/>
  <c r="D80"/>
  <c r="D79"/>
  <c r="D73" l="1"/>
  <c r="D94"/>
  <c r="E106" s="1"/>
  <c r="D9"/>
  <c r="D10"/>
  <c r="D11"/>
  <c r="C78"/>
  <c r="E74" l="1"/>
  <c r="E95"/>
  <c r="E102"/>
  <c r="E97"/>
  <c r="E107"/>
  <c r="E96"/>
  <c r="E104"/>
  <c r="E105"/>
  <c r="E76"/>
  <c r="E75"/>
  <c r="E99"/>
  <c r="E98"/>
  <c r="E103"/>
  <c r="E77"/>
  <c r="E100"/>
  <c r="E10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09" i="6"/>
  <c r="D81"/>
  <c r="D82"/>
  <c r="D67"/>
  <c r="D66" s="1"/>
  <c r="D54"/>
  <c r="D50"/>
  <c r="D43"/>
  <c r="D29"/>
  <c r="D30"/>
  <c r="D38"/>
  <c r="D39"/>
  <c r="D40"/>
  <c r="D28"/>
  <c r="D19"/>
  <c r="D20"/>
  <c r="D18"/>
  <c r="D8"/>
  <c r="D83" l="1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08" i="6"/>
  <c r="D78"/>
  <c r="D53"/>
  <c r="D42"/>
  <c r="D27"/>
  <c r="D17"/>
  <c r="D7"/>
  <c r="E55" l="1"/>
  <c r="E59"/>
  <c r="E58"/>
  <c r="E56"/>
  <c r="E57"/>
  <c r="E36"/>
  <c r="E31"/>
  <c r="E37"/>
  <c r="E35"/>
  <c r="E34"/>
  <c r="E32"/>
  <c r="E33"/>
  <c r="E24"/>
  <c r="E26"/>
  <c r="E23"/>
  <c r="E22"/>
  <c r="E21"/>
  <c r="E13"/>
  <c r="E12"/>
  <c r="E15"/>
  <c r="E14"/>
  <c r="E16"/>
  <c r="E110"/>
  <c r="E114"/>
  <c r="E113"/>
  <c r="E112"/>
  <c r="E111"/>
  <c r="E87"/>
  <c r="E93"/>
  <c r="E91"/>
  <c r="E85"/>
  <c r="E92"/>
  <c r="E90"/>
  <c r="E89"/>
  <c r="E88"/>
  <c r="E86"/>
  <c r="E72"/>
  <c r="E70"/>
  <c r="E69"/>
  <c r="E71"/>
  <c r="E54"/>
  <c r="E65"/>
  <c r="E62"/>
  <c r="E64"/>
  <c r="E60"/>
  <c r="E61"/>
  <c r="E63"/>
  <c r="E47"/>
  <c r="E44"/>
  <c r="E48"/>
  <c r="E46"/>
  <c r="E45"/>
  <c r="E29"/>
  <c r="E41"/>
  <c r="E80"/>
  <c r="E79"/>
  <c r="E10"/>
  <c r="E11"/>
  <c r="E9"/>
  <c r="E82"/>
  <c r="E109"/>
  <c r="E84"/>
  <c r="E81"/>
  <c r="E67"/>
  <c r="E43"/>
  <c r="E28"/>
  <c r="E40"/>
  <c r="E39"/>
  <c r="E38"/>
  <c r="E30"/>
  <c r="E19"/>
  <c r="E20"/>
  <c r="E18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9" i="6"/>
  <c r="E51" l="1"/>
  <c r="E52"/>
  <c r="E50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L8" l="1"/>
  <c r="E8" i="6"/>
  <c r="B24" i="5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8" i="6"/>
  <c r="C94"/>
  <c r="C83"/>
  <c r="C73"/>
  <c r="C66"/>
  <c r="C53"/>
  <c r="C49"/>
  <c r="C42"/>
  <c r="H18" i="3"/>
  <c r="H19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3" i="5" l="1"/>
  <c r="P18" i="3" s="1"/>
  <c r="Q18" s="1"/>
  <c r="H22" i="5"/>
  <c r="P17" i="3" s="1"/>
  <c r="Q17" s="1"/>
  <c r="P23" i="5"/>
  <c r="H16"/>
  <c r="P11" i="3" s="1"/>
  <c r="Q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15" i="6"/>
  <c r="AJ115"/>
  <c r="AD115"/>
  <c r="AE115"/>
  <c r="Y115"/>
  <c r="Z115"/>
  <c r="T115"/>
  <c r="U115"/>
  <c r="C27"/>
  <c r="C17"/>
  <c r="C7"/>
  <c r="AH115"/>
  <c r="AC115"/>
  <c r="X115"/>
  <c r="S115"/>
  <c r="A115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0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20" i="3"/>
  <c r="N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0" i="3"/>
  <c r="M20"/>
  <c r="P13" i="5"/>
  <c r="H13"/>
  <c r="P15"/>
  <c r="H15"/>
  <c r="P10" i="3" s="1"/>
  <c r="Q10" s="1"/>
  <c r="EH7" i="5"/>
  <c r="EJ9" s="1"/>
  <c r="AC25"/>
  <c r="Z8" s="1"/>
  <c r="AB9" s="1"/>
  <c r="CG25"/>
  <c r="CD8" s="1"/>
  <c r="H17"/>
  <c r="P12" i="3" s="1"/>
  <c r="Q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P14" i="3" s="1"/>
  <c r="Q14" s="1"/>
  <c r="AQ25" i="5"/>
  <c r="AN8" s="1"/>
  <c r="BS25"/>
  <c r="BP8" s="1"/>
  <c r="CU25"/>
  <c r="CR8" s="1"/>
  <c r="DW25"/>
  <c r="DT8" s="1"/>
  <c r="DB25"/>
  <c r="CY8" s="1"/>
  <c r="ED25"/>
  <c r="EA8" s="1"/>
  <c r="H20"/>
  <c r="P15" i="3" s="1"/>
  <c r="Q15" s="1"/>
  <c r="H24" i="5"/>
  <c r="P19" i="3" s="1"/>
  <c r="Q19" s="1"/>
  <c r="EK25" i="5"/>
  <c r="EH8" s="1"/>
  <c r="H20" i="3"/>
  <c r="I16" s="1"/>
  <c r="B78" i="6" s="1"/>
  <c r="V25" i="5"/>
  <c r="S8" s="1"/>
  <c r="U9" s="1"/>
  <c r="W13"/>
  <c r="AF18" i="4"/>
  <c r="AM9" s="1"/>
  <c r="G25" i="5"/>
  <c r="F25"/>
  <c r="H18"/>
  <c r="P13" i="3" s="1"/>
  <c r="Q13" s="1"/>
  <c r="O25" i="5"/>
  <c r="L8" s="1"/>
  <c r="N9" s="1"/>
  <c r="E25"/>
  <c r="H14"/>
  <c r="P9" i="3" s="1"/>
  <c r="Q9" s="1"/>
  <c r="AK115" i="6"/>
  <c r="AL115" s="1"/>
  <c r="V115"/>
  <c r="W115" s="1"/>
  <c r="AA115"/>
  <c r="AL7"/>
  <c r="AF31" i="4"/>
  <c r="AF67"/>
  <c r="AB115" i="6"/>
  <c r="AF55" i="4"/>
  <c r="AF103"/>
  <c r="AF115"/>
  <c r="AF127"/>
  <c r="P20" i="5"/>
  <c r="D25"/>
  <c r="E7" s="1"/>
  <c r="X13" i="3" s="1"/>
  <c r="AF115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I11" i="3"/>
  <c r="B42" i="6" s="1"/>
  <c r="I19" i="3"/>
  <c r="B108" i="6" s="1"/>
  <c r="I18" i="3"/>
  <c r="B94" i="6" s="1"/>
  <c r="I13" i="3"/>
  <c r="B53" i="6" s="1"/>
  <c r="I15" i="3"/>
  <c r="B73" i="6" s="1"/>
  <c r="I10" i="3"/>
  <c r="B27" i="6" s="1"/>
  <c r="I9" i="3"/>
  <c r="B17" i="6" s="1"/>
  <c r="I8" i="3"/>
  <c r="B7" i="6" s="1"/>
  <c r="I17" i="3"/>
  <c r="B83" i="6" s="1"/>
  <c r="I12" i="3"/>
  <c r="B49" i="6" s="1"/>
  <c r="I14" i="3"/>
  <c r="B66" i="6" s="1"/>
  <c r="H25" i="5"/>
  <c r="AG115" i="6"/>
  <c r="P20" i="3" l="1"/>
  <c r="Q8"/>
  <c r="E8" i="5"/>
  <c r="Y13" i="3" s="1"/>
  <c r="I20"/>
  <c r="G9" i="5" l="1"/>
  <c r="AA13" i="3" s="1"/>
  <c r="Q20" s="1"/>
</calcChain>
</file>

<file path=xl/sharedStrings.xml><?xml version="1.0" encoding="utf-8"?>
<sst xmlns="http://schemas.openxmlformats.org/spreadsheetml/2006/main" count="834" uniqueCount="262">
  <si>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</si>
  <si>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</si>
  <si>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</si>
  <si>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</si>
  <si>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</si>
  <si>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</si>
  <si>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</si>
  <si>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</si>
  <si>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</si>
  <si>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</si>
  <si>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</si>
  <si>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</si>
  <si>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</si>
  <si>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</si>
  <si>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</si>
  <si>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</si>
  <si>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</si>
  <si>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</si>
  <si>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</si>
  <si>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</si>
  <si>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</si>
  <si>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</si>
  <si>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</si>
  <si>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</si>
  <si>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</si>
  <si>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</si>
  <si>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</si>
  <si>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</si>
  <si>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</si>
  <si>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</si>
  <si>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</si>
  <si>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</si>
  <si>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</si>
  <si>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</si>
  <si>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</si>
  <si>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</si>
  <si>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</si>
  <si>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</si>
  <si>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</si>
  <si>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</si>
  <si>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</si>
  <si>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</si>
  <si>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</si>
  <si>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</si>
  <si>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</si>
  <si>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</si>
  <si>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</si>
  <si>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</si>
  <si>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</si>
  <si>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</si>
  <si>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</si>
  <si>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</si>
  <si>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</si>
  <si>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</si>
  <si>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</si>
  <si>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</si>
  <si>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</si>
  <si>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</si>
  <si>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</si>
  <si>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</si>
  <si>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</si>
  <si>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</si>
  <si>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</si>
  <si>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</si>
  <si>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</si>
  <si>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</si>
  <si>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</si>
  <si>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</si>
  <si>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</si>
  <si>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</si>
  <si>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</si>
  <si>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</si>
  <si>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</si>
  <si>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</si>
  <si>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</si>
  <si>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</si>
  <si>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</si>
  <si>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</si>
  <si>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</si>
  <si>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</si>
  <si>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</si>
  <si>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</si>
  <si>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</si>
  <si>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</si>
  <si>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</si>
  <si>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</si>
  <si>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</si>
  <si>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</si>
  <si>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</si>
  <si>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</si>
  <si>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</si>
  <si>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</si>
  <si>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</si>
  <si>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</si>
  <si>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</si>
  <si>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</si>
  <si>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</si>
  <si>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</si>
  <si>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</si>
  <si>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</si>
  <si>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</si>
  <si>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</si>
  <si>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</si>
  <si>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</si>
  <si>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</si>
  <si>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</si>
  <si>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</si>
  <si>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</si>
  <si>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</si>
  <si>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</si>
  <si>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</si>
  <si>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</si>
  <si>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</si>
  <si>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 xml:space="preserve"> DIR. PENAL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</si>
  <si>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</si>
  <si>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</si>
  <si>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</si>
  <si>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</si>
  <si>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</si>
  <si>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</si>
  <si>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</si>
  <si>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</si>
  <si>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</si>
  <si>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</si>
  <si>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</si>
  <si>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</si>
  <si>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</si>
  <si>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</si>
  <si>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</si>
  <si>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</si>
  <si>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</si>
  <si>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</si>
  <si>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</si>
  <si>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</si>
  <si>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</si>
  <si>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</si>
  <si>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</si>
  <si>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</si>
  <si>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</si>
  <si>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</si>
  <si>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</si>
  <si>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</si>
  <si>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</si>
  <si>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</si>
  <si>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</si>
  <si>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</si>
  <si>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</si>
  <si>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</si>
  <si>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</si>
  <si>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</si>
  <si>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</si>
  <si>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</si>
  <si>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Total estudado</t>
  </si>
  <si>
    <t>Link direto para o Qconcursos. Escolha a Banca. Comece pela área policial.</t>
  </si>
  <si>
    <t>INFORMÁTICA</t>
  </si>
  <si>
    <t>DIR. CONSTITUCIONAL</t>
  </si>
  <si>
    <t>DIR. HUMANOS</t>
  </si>
  <si>
    <t xml:space="preserve">PM-BA/24 - Soldado </t>
  </si>
  <si>
    <t>MATEMÁTICA</t>
  </si>
  <si>
    <t xml:space="preserve"> HISTÓRIA DO BRASIL</t>
  </si>
  <si>
    <t xml:space="preserve"> GEOGRAFIA DO BRASIL</t>
  </si>
  <si>
    <t xml:space="preserve"> ATUALIDADES</t>
  </si>
  <si>
    <t xml:space="preserve"> DIR. ADMINISTRATIVO</t>
  </si>
  <si>
    <t xml:space="preserve"> IGUALDADE RACIAL</t>
  </si>
  <si>
    <t xml:space="preserve"> DIR. PENAL MILITAR</t>
  </si>
  <si>
    <t>3 Ortografia oficial.</t>
  </si>
  <si>
    <t>4 Acentuação gráfica.</t>
  </si>
  <si>
    <t>5 Classes de palavras.</t>
  </si>
  <si>
    <t>6 Uso do sinal indicativo de crase.</t>
  </si>
  <si>
    <t>7 Sintaxe da oração e do período.</t>
  </si>
  <si>
    <t>8 Pontuação.</t>
  </si>
  <si>
    <t>9 Concordância nominal e verbal.</t>
  </si>
  <si>
    <t>10 Regência nominal e verbal.</t>
  </si>
  <si>
    <t xml:space="preserve">1. Conjuntos numéricos: Números Naturais, Inteiros, Racionais, Reais e Complexos (forma algébrica e forma trigonométrica). </t>
  </si>
  <si>
    <t xml:space="preserve">Operações, propriedades e aplicações. Sequências numéricas, progressão aritmética e progressão geométrica. </t>
  </si>
  <si>
    <t xml:space="preserve">2. Álgebra: Expressões algébricas. Polinômios: operações e propriedades. Equações polinomiais e inequações relacionadas. </t>
  </si>
  <si>
    <t>3. Funções: generalidades. Funções elementares: 1º grau, 2º grau, modular, exponencial e logarítmica, gráficos. Propriedades.</t>
  </si>
  <si>
    <t xml:space="preserve"> 4. Sistemas lineares, Matrizes e Determinantes: Propriedades, aplicações. </t>
  </si>
  <si>
    <t xml:space="preserve">5. Análise Combinatória: Arranjos, Permutações e Combinações simples, Binômio de Newton e Probabilidade em espaços amostrais finitos. </t>
  </si>
  <si>
    <t xml:space="preserve">6. Geometria e Medidas: Geometria plana: figuras geométricas, congruência, semelhança, perímetro e área. Geometria espacial: paralelismo, perpendicularismo entre retas e planos, áreas e volumes dos sólidos geométricos: prisma, pirâmide, cilindro, cone e esfera. Geometria analítica no plano: retas, circunferência e distâncias. </t>
  </si>
  <si>
    <t>7. Trigonometria: razões trigonométricas, funções, fórmulas de transformações trigonométricas, equações e triângulos.</t>
  </si>
  <si>
    <t>1 Descobrimento do Brasil (1500).</t>
  </si>
  <si>
    <t>Análise com prof.</t>
  </si>
  <si>
    <t>2 Brasil Colônia (1530-1815): Capitanias Hereditárias, Economia, Extrativismo Vegetal, Extrativismo Mineral, Pecuária, Escravidão, Organização Político-Administrativa, Expansão Territorial.</t>
  </si>
  <si>
    <t>3 Independência do Brasil (1822): a Nomeação do Príncipe Regente D. Pedro I, Dia do Fico, Reconhecimento da Independência do Brasil.</t>
  </si>
  <si>
    <t>4 Primeiro Reinado (1822-1831).</t>
  </si>
  <si>
    <t>5 Segundo Reinado (1831-1840).</t>
  </si>
  <si>
    <t>8 Era Vargas (1930-1945).</t>
  </si>
  <si>
    <t>9 Os Presidentes do Brasil de 1964 à atualidade.</t>
  </si>
  <si>
    <t>10 História da Bahia.</t>
  </si>
  <si>
    <t xml:space="preserve">11 Independência da Bahia. </t>
  </si>
  <si>
    <t>12 Revolta de Canudos.</t>
  </si>
  <si>
    <t>13 Revolta dos Malês.</t>
  </si>
  <si>
    <t>14 Conjuração Baiana.</t>
  </si>
  <si>
    <t>15 Sabinada.</t>
  </si>
  <si>
    <t>1 Relevo brasileiro.</t>
  </si>
  <si>
    <t>2 Urbanização: crescimento urbano, problemas estruturais, contingente populacional brasileiro.</t>
  </si>
  <si>
    <t>3 Tipos de fontes de energia que participam da matriz energética brasileira: eólica, hidráulica, biomassa, solar e a das marés.</t>
  </si>
  <si>
    <t>4 Problemas Ambientais.</t>
  </si>
  <si>
    <t>5 Clima: pressão atmosférica, umidade, temperatura, fatores que determinam o clima, mudanças climáticas e as suas consequências.</t>
  </si>
  <si>
    <t>6 Geografia da Bahia: aspectos políticos, físicos, econômicos, sociais e culturais.</t>
  </si>
  <si>
    <t>1 Globalização: conceitos, efeitos e implicações sociais, econômicas, políticas e culturais.</t>
  </si>
  <si>
    <t>2 Multiculturalidade, Pluralidade e Diversidade Cultural.</t>
  </si>
  <si>
    <t>3 Tecnologias de Informação e Comunicação: conceitos, efeitos e implicações sociais, econômicas, políticas e culturais</t>
  </si>
  <si>
    <t>2 Sistemas operacionais Windows 7, Windows 10 e Linux.</t>
  </si>
  <si>
    <t>3 Organização e gerenciamento de informações, arquivos, pastas e programas.</t>
  </si>
  <si>
    <t>4 Atalhos de teclado, ícones, área de trabalho e lixeira.</t>
  </si>
  <si>
    <t>5 Conceitos básicos e modos de utilização de tecnologias, ferramentas, aplicativos e procedimentos associados à Internet e intranet.</t>
  </si>
  <si>
    <t>6 Correio eletrônico.</t>
  </si>
  <si>
    <t>7 Computação em nuvem.</t>
  </si>
  <si>
    <t xml:space="preserve">1.3. Da organização do Estado. </t>
  </si>
  <si>
    <t xml:space="preserve">1.4. Da Administração Pública. </t>
  </si>
  <si>
    <t>1.5. Dos militares dos Estados, do Distrito Federal e dos Territórios. 1.6. Da Segurança Pública.</t>
  </si>
  <si>
    <t>2. Constituição do Estado da Bahia. 2.1. Dos princípios fundamentais. 2.2. Direitos e garantias fundamentais. 2.3. Dos Servidores Públicos Militares. 2.4. Da Segurança Pública.</t>
  </si>
  <si>
    <t xml:space="preserve">1. A Declaração Universal dos Direitos Humanos/1948. </t>
  </si>
  <si>
    <t xml:space="preserve">2. Convenção Americana sobre Direitos Humanos/1969 (Pacto de São José da Costa Rica) (art. 1° ao 32). </t>
  </si>
  <si>
    <t xml:space="preserve">3. Pacto Internacional dos Direitos Econômicos, Sociais e Culturais (art. 1° ao 15). </t>
  </si>
  <si>
    <t>4. Declaração de Pequim Adotada pela Quarta Conferência Mundial sobre as Mulheres: Ação para Igualdade, Desenvolvimento e Paz</t>
  </si>
  <si>
    <t xml:space="preserve">1. Administração Pública. 2. Princípios fundamentais da administração pública. </t>
  </si>
  <si>
    <t xml:space="preserve">3. Poderes e deveres dos administradores públicos: uso e abuso do poder, poderes vinculado, discricionário, hierárquico, disciplinar e regulamentar, poder de polícia, deveres dos administradores públicos. </t>
  </si>
  <si>
    <t xml:space="preserve">4. Servidores públicos: cargo, emprego e função públicos. </t>
  </si>
  <si>
    <t>5. Regime jurídico do militar estadual: Estatuto dos Policiais Militares do Estado da Bahia (Lei estadual nº 7.990, de 27 de dezembro de 2001 - arts 1º ao 59).</t>
  </si>
  <si>
    <t xml:space="preserve">1. Do crime. 2.1. Elementos. 2.2. Consumação e tentativa. 2.3. Desistência voluntária e arrependimento eficaz. 2.4. Arrependimento posterior. 2.5. Crime impossível. </t>
  </si>
  <si>
    <t xml:space="preserve">2.6. Causas de exclusão de ilicitude e culpabilidade. </t>
  </si>
  <si>
    <t xml:space="preserve">3. Contravenção. </t>
  </si>
  <si>
    <t xml:space="preserve">4. Dos crimes contra a vida (homicídio, lesão corporal, rixa). </t>
  </si>
  <si>
    <t xml:space="preserve">5. Dos crimes contra a liberdade pessoal (constrangimento ilegal, ameaça, perseguição, sequestro e cárcere privado). </t>
  </si>
  <si>
    <t xml:space="preserve">6. Dos crimes contra o patrimônio (furto, roubo, extorsão, apropriação indébita, receptação). </t>
  </si>
  <si>
    <t xml:space="preserve">7. Dos crimes contra a dignidade sexual (estupro, importunação sexual, assédio sexual). </t>
  </si>
  <si>
    <t xml:space="preserve">8. Corrupção ativa. </t>
  </si>
  <si>
    <t xml:space="preserve">9. Corrupção passiva. </t>
  </si>
  <si>
    <t>10. Lei n° 9.455, de 07 de abril de 1997 (Crimes de tortura).</t>
  </si>
  <si>
    <t>1 Constituição da República Federativa do Brasil (art. 1°, 3°, 4° e 5°).</t>
  </si>
  <si>
    <t>2 Constituição do Estado da Bahia, (Cap. XXIII “Do Negro”).</t>
  </si>
  <si>
    <t>3 Lei federal n° 12.288, de 20 de julho de 2010 (Estatuto da Igualdade Racial).</t>
  </si>
  <si>
    <t>4 Lei federal no 7.716, de 5 de janeiro de 1989 (Define os crimes resultantes de preconceito de raça ou de cor) e Lei federal n° 9.459, de 13 de maio de 1997 (Tipificação dos crimes resultantes de preconceito de raça ou de cor).</t>
  </si>
  <si>
    <t>5 Decreto federal n° 65.810, de 08 de dezembro de 1969 (Convenção internacional sobre a eliminação de todas as formas de discriminação racial).</t>
  </si>
  <si>
    <t xml:space="preserve">6 Decreto Federal n° 4.377, de 13 de setembro de 2002 (Convenção sobre a eliminação de todas as formas de discriminação contra a mulher). </t>
  </si>
  <si>
    <t>7 Lei federal n° 11.340, de 7 de agosto de 2006 (Lei Maria da Penha) e alterações propostas pelas Leis n° 13.827/2019, 13.871/2019 e 13.882/2019.</t>
  </si>
  <si>
    <t>8 Código Penal Brasileiro (art. 140).</t>
  </si>
  <si>
    <t>9 Lei federal n° 9.455, de 7 de abril de 1997 (Crime de Tortura).</t>
  </si>
  <si>
    <t>10 Lei federal n° 2.889, de 1 de outubro de 1956 (Define e pune o Crime de Genocídio).</t>
  </si>
  <si>
    <t>11 Lei federal n° 7.437, de 20 de dezembro de 1985 (Lei Caó).</t>
  </si>
  <si>
    <t>12 Lei estadual n° 10.549, de 28 de dezembro de 2006 (Secretaria de Promoção da Igualdade Racial), alterada pela Lei estadual n° 12.212, de 04 de maio de 2011.</t>
  </si>
  <si>
    <t>13 Lei Federal n° 10.678, de 23 de maio de 2003, com as alterações da Lei federal n° 13.341, de 29 de setembro de 2016 (Referente à Secretaria de Políticas de Promoção da Igualdade Racial da Presidência da República).</t>
  </si>
  <si>
    <t>5 Reunião ilícita.</t>
  </si>
  <si>
    <t>6 Publicação ou crítica indevida.</t>
  </si>
  <si>
    <t xml:space="preserve">7 Resistência mediante ameaça ou violência. </t>
  </si>
  <si>
    <t>8 Dos crimes contra o serviço militar e o dever militar: deserção, abandono de posto, descumprimento de missão, embriaguez em serviço, dormir em serviço.</t>
  </si>
  <si>
    <t>1 Compreensão e interpretação de textos. 2 Tipologia textual e gêneros textuais. 11 Significação das palavras.</t>
  </si>
  <si>
    <t>Conceitos e modos de utilização de aplicativos para edição de textos Writer</t>
  </si>
  <si>
    <t>planilhas Excel</t>
  </si>
  <si>
    <t>planilha Calc</t>
  </si>
  <si>
    <t>apresentações PowerPoint</t>
  </si>
  <si>
    <t>apresentações Impress)</t>
  </si>
  <si>
    <t>1 Conceitos e modos de utilização de aplicativos para edição de textos Word. Microsoft Office (versão 2007 e superiores), LibreOffice (versão 5.0 e superiores).</t>
  </si>
  <si>
    <t xml:space="preserve">1.Constituição da República Federativa do Brasil: 1.1. Dos princípios fundamentais. </t>
  </si>
  <si>
    <t xml:space="preserve">1.2. Dos Direitos e garantias fundamentais. </t>
  </si>
  <si>
    <t>1 Dos crimes contra a autoridade ou disciplina militar: motim, revolta, conspiração, aliciação para motim ou revolta. 2 Da violência contra superior ou militar de serviço. 3 Desrespeito a superior. 4 Recusa de obediência.</t>
  </si>
  <si>
    <t>9 Crimes contra a Administração Militar: desacato a superior, desacato a militar, desobediência, peculato, peculato-furto, concussão.10 Dos crimes contra o dever funcional: prevaricação.</t>
  </si>
  <si>
    <t>6 Primeira República (1889-1930): o Primeiro Governo Provisório, Assembleia Constituinte, Presidência de Deodoro da Fonseca, a Política dos Governadores, o Coronelismo, Movimentos Tenentistas, Coluna Prestes, Revolta da Armada. 7 Revolução de 1930.</t>
  </si>
  <si>
    <t>FCC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</si>
</sst>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5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b/>
      <sz val="9"/>
      <color rgb="FFFFFFFF"/>
      <name val="Calibri"/>
      <family val="2"/>
      <charset val="1"/>
    </font>
    <font>
      <sz val="12"/>
      <color rgb="FF000000"/>
      <name val="Calibri"/>
      <family val="2"/>
    </font>
    <font>
      <b/>
      <sz val="11"/>
      <color rgb="FF00000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59999389629810485"/>
        <bgColor rgb="FFFFF2CC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2" tint="-0.249977111117893"/>
        <bgColor rgb="FFFF5050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53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28" fillId="25" borderId="0" xfId="0" applyFont="1" applyFill="1" applyBorder="1" applyAlignment="1" applyProtection="1">
      <alignment horizontal="center"/>
      <protection hidden="1"/>
    </xf>
    <xf numFmtId="0" fontId="11" fillId="26" borderId="0" xfId="0" applyFont="1" applyFill="1" applyBorder="1" applyAlignment="1" applyProtection="1">
      <alignment horizontal="center"/>
      <protection hidden="1"/>
    </xf>
    <xf numFmtId="0" fontId="28" fillId="26" borderId="0" xfId="0" applyFont="1" applyFill="1" applyBorder="1" applyAlignment="1" applyProtection="1">
      <alignment horizontal="center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64" xfId="2" applyFont="1" applyFill="1" applyBorder="1" applyAlignment="1" applyProtection="1">
      <alignment horizontal="center"/>
      <protection locked="0"/>
    </xf>
    <xf numFmtId="0" fontId="104" fillId="70" borderId="65" xfId="2" applyFont="1" applyFill="1" applyBorder="1" applyAlignment="1" applyProtection="1">
      <alignment horizontal="center"/>
      <protection locked="0"/>
    </xf>
    <xf numFmtId="0" fontId="109" fillId="0" borderId="66" xfId="2" applyFont="1" applyBorder="1" applyAlignment="1" applyProtection="1">
      <alignment horizontal="center" vertical="center"/>
      <protection locked="0"/>
    </xf>
    <xf numFmtId="0" fontId="109" fillId="0" borderId="67" xfId="2" applyFont="1" applyBorder="1" applyAlignment="1" applyProtection="1">
      <alignment horizontal="center" vertical="center"/>
      <protection locked="0"/>
    </xf>
    <xf numFmtId="0" fontId="80" fillId="0" borderId="64" xfId="0" applyFont="1" applyBorder="1" applyAlignment="1" applyProtection="1">
      <alignment horizontal="left" vertical="center" wrapText="1"/>
      <protection hidden="1"/>
    </xf>
    <xf numFmtId="0" fontId="80" fillId="0" borderId="65" xfId="0" applyFont="1" applyBorder="1" applyAlignment="1" applyProtection="1">
      <alignment horizontal="left" vertical="center" wrapText="1"/>
      <protection hidden="1"/>
    </xf>
    <xf numFmtId="0" fontId="110" fillId="0" borderId="66" xfId="2" applyFont="1" applyBorder="1" applyAlignment="1" applyProtection="1">
      <alignment horizontal="center" vertical="center"/>
      <protection locked="0"/>
    </xf>
    <xf numFmtId="0" fontId="110" fillId="0" borderId="67" xfId="2" applyFont="1" applyBorder="1" applyAlignment="1" applyProtection="1">
      <alignment horizontal="center" vertical="center"/>
      <protection locked="0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109" fillId="0" borderId="64" xfId="2" applyFont="1" applyBorder="1" applyAlignment="1" applyProtection="1">
      <alignment horizontal="center" vertical="center"/>
      <protection locked="0"/>
    </xf>
    <xf numFmtId="0" fontId="109" fillId="0" borderId="65" xfId="2" applyFont="1" applyBorder="1" applyAlignment="1" applyProtection="1">
      <alignment horizontal="center" vertical="center"/>
      <protection locked="0"/>
    </xf>
    <xf numFmtId="0" fontId="80" fillId="75" borderId="64" xfId="0" applyFont="1" applyFill="1" applyBorder="1" applyAlignment="1" applyProtection="1">
      <alignment horizontal="center" vertical="center" wrapText="1"/>
      <protection locked="0"/>
    </xf>
    <xf numFmtId="9" fontId="3" fillId="75" borderId="65" xfId="1" applyFill="1" applyBorder="1" applyAlignment="1" applyProtection="1">
      <alignment horizontal="center" vertical="center"/>
      <protection hidden="1"/>
    </xf>
    <xf numFmtId="0" fontId="109" fillId="75" borderId="66" xfId="2" applyFont="1" applyFill="1" applyBorder="1" applyAlignment="1" applyProtection="1">
      <alignment horizontal="center" vertical="center"/>
      <protection locked="0"/>
    </xf>
    <xf numFmtId="0" fontId="109" fillId="75" borderId="67" xfId="2" applyFont="1" applyFill="1" applyBorder="1" applyAlignment="1" applyProtection="1">
      <alignment horizontal="center" vertical="center"/>
      <protection locked="0"/>
    </xf>
    <xf numFmtId="0" fontId="70" fillId="76" borderId="1" xfId="0" applyFont="1" applyFill="1" applyBorder="1" applyAlignment="1" applyProtection="1">
      <alignment horizontal="center"/>
      <protection hidden="1"/>
    </xf>
    <xf numFmtId="0" fontId="11" fillId="77" borderId="2" xfId="0" applyFont="1" applyFill="1" applyBorder="1" applyAlignment="1" applyProtection="1">
      <alignment horizontal="center"/>
      <protection hidden="1"/>
    </xf>
    <xf numFmtId="0" fontId="28" fillId="77" borderId="2" xfId="0" applyFont="1" applyFill="1" applyBorder="1" applyAlignment="1" applyProtection="1">
      <alignment horizontal="center"/>
      <protection hidden="1"/>
    </xf>
    <xf numFmtId="0" fontId="70" fillId="78" borderId="3" xfId="0" applyFont="1" applyFill="1" applyBorder="1" applyAlignment="1" applyProtection="1">
      <alignment horizontal="center"/>
      <protection hidden="1"/>
    </xf>
    <xf numFmtId="0" fontId="11" fillId="78" borderId="0" xfId="0" applyFont="1" applyFill="1" applyBorder="1" applyAlignment="1" applyProtection="1">
      <alignment horizontal="center"/>
      <protection hidden="1"/>
    </xf>
    <xf numFmtId="0" fontId="28" fillId="78" borderId="0" xfId="0" applyFont="1" applyFill="1" applyBorder="1" applyAlignment="1" applyProtection="1">
      <alignment horizontal="center"/>
      <protection hidden="1"/>
    </xf>
    <xf numFmtId="0" fontId="11" fillId="79" borderId="0" xfId="0" applyFont="1" applyFill="1" applyBorder="1" applyAlignment="1" applyProtection="1">
      <alignment horizontal="center"/>
      <protection hidden="1"/>
    </xf>
    <xf numFmtId="0" fontId="28" fillId="79" borderId="0" xfId="0" applyFont="1" applyFill="1" applyBorder="1" applyAlignment="1" applyProtection="1">
      <alignment horizontal="center"/>
      <protection hidden="1"/>
    </xf>
    <xf numFmtId="0" fontId="70" fillId="78" borderId="53" xfId="0" applyFont="1" applyFill="1" applyBorder="1" applyAlignment="1" applyProtection="1">
      <alignment horizontal="center"/>
      <protection hidden="1"/>
    </xf>
    <xf numFmtId="0" fontId="11" fillId="79" borderId="11" xfId="0" applyFont="1" applyFill="1" applyBorder="1" applyAlignment="1" applyProtection="1">
      <alignment horizontal="center"/>
      <protection hidden="1"/>
    </xf>
    <xf numFmtId="0" fontId="28" fillId="79" borderId="11" xfId="0" applyFont="1" applyFill="1" applyBorder="1" applyAlignment="1" applyProtection="1">
      <alignment horizontal="center"/>
      <protection hidden="1"/>
    </xf>
    <xf numFmtId="0" fontId="70" fillId="78" borderId="1" xfId="0" applyFont="1" applyFill="1" applyBorder="1" applyAlignment="1" applyProtection="1">
      <alignment horizontal="center"/>
      <protection hidden="1"/>
    </xf>
    <xf numFmtId="0" fontId="11" fillId="79" borderId="2" xfId="0" applyFont="1" applyFill="1" applyBorder="1" applyAlignment="1" applyProtection="1">
      <alignment horizontal="center"/>
      <protection hidden="1"/>
    </xf>
    <xf numFmtId="0" fontId="28" fillId="79" borderId="2" xfId="0" applyFont="1" applyFill="1" applyBorder="1" applyAlignment="1" applyProtection="1">
      <alignment horizontal="center"/>
      <protection hidden="1"/>
    </xf>
    <xf numFmtId="0" fontId="11" fillId="80" borderId="0" xfId="0" applyFont="1" applyFill="1" applyBorder="1" applyAlignment="1" applyProtection="1">
      <alignment horizontal="center"/>
      <protection hidden="1"/>
    </xf>
    <xf numFmtId="0" fontId="28" fillId="80" borderId="0" xfId="0" applyFont="1" applyFill="1" applyBorder="1" applyAlignment="1" applyProtection="1">
      <alignment horizontal="center"/>
      <protection hidden="1"/>
    </xf>
    <xf numFmtId="0" fontId="70" fillId="24" borderId="3" xfId="0" applyFont="1" applyFill="1" applyBorder="1" applyAlignment="1" applyProtection="1">
      <alignment horizontal="center"/>
      <protection hidden="1"/>
    </xf>
    <xf numFmtId="0" fontId="11" fillId="80" borderId="11" xfId="0" applyFont="1" applyFill="1" applyBorder="1" applyAlignment="1" applyProtection="1">
      <alignment horizontal="center"/>
      <protection hidden="1"/>
    </xf>
    <xf numFmtId="0" fontId="28" fillId="80" borderId="11" xfId="0" applyFont="1" applyFill="1" applyBorder="1" applyAlignment="1" applyProtection="1">
      <alignment horizontal="center"/>
      <protection hidden="1"/>
    </xf>
    <xf numFmtId="0" fontId="28" fillId="80" borderId="2" xfId="0" applyFont="1" applyFill="1" applyBorder="1" applyAlignment="1" applyProtection="1">
      <alignment horizontal="center"/>
      <protection hidden="1"/>
    </xf>
    <xf numFmtId="0" fontId="75" fillId="29" borderId="43" xfId="12" applyFont="1" applyFill="1" applyBorder="1" applyAlignment="1" applyProtection="1">
      <alignment wrapText="1"/>
      <protection hidden="1"/>
    </xf>
    <xf numFmtId="0" fontId="75" fillId="29" borderId="24" xfId="12" applyFont="1" applyFill="1" applyBorder="1" applyAlignment="1" applyProtection="1">
      <alignment horizont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112" fillId="6" borderId="10" xfId="0" applyFont="1" applyFill="1" applyBorder="1" applyAlignment="1" applyProtection="1">
      <alignment horizontal="center" vertical="center" wrapText="1"/>
      <protection hidden="1"/>
    </xf>
    <xf numFmtId="9" fontId="75" fillId="8" borderId="14" xfId="12" applyNumberFormat="1" applyFont="1" applyFill="1" applyBorder="1" applyAlignment="1" applyProtection="1">
      <alignment horizontal="center" vertical="center" wrapText="1"/>
      <protection hidden="1"/>
    </xf>
    <xf numFmtId="0" fontId="113" fillId="30" borderId="4" xfId="0" applyFont="1" applyFill="1" applyBorder="1" applyAlignment="1" applyProtection="1">
      <alignment vertical="center"/>
      <protection locked="0"/>
    </xf>
    <xf numFmtId="0" fontId="113" fillId="30" borderId="4" xfId="0" applyFont="1" applyFill="1" applyBorder="1" applyAlignment="1" applyProtection="1">
      <alignment vertical="center" wrapText="1"/>
      <protection locked="0"/>
    </xf>
    <xf numFmtId="0" fontId="15" fillId="81" borderId="4" xfId="8" applyFont="1" applyFill="1" applyBorder="1" applyAlignment="1" applyProtection="1">
      <alignment horizontal="center" vertical="center"/>
      <protection locked="0"/>
    </xf>
    <xf numFmtId="0" fontId="113" fillId="30" borderId="4" xfId="0" applyFont="1" applyFill="1" applyBorder="1" applyAlignment="1" applyProtection="1">
      <alignment horizontal="left" vertical="center" wrapText="1"/>
      <protection locked="0"/>
    </xf>
    <xf numFmtId="3" fontId="76" fillId="30" borderId="4" xfId="0" applyNumberFormat="1" applyFont="1" applyFill="1" applyBorder="1" applyAlignment="1" applyProtection="1">
      <alignment horizontal="left" vertical="top" wrapText="1"/>
      <protection locked="0"/>
    </xf>
    <xf numFmtId="0" fontId="113" fillId="30" borderId="4" xfId="0" applyFont="1" applyFill="1" applyBorder="1" applyAlignment="1" applyProtection="1">
      <alignment horizontal="left" vertical="top" wrapText="1"/>
      <protection locked="0"/>
    </xf>
    <xf numFmtId="9" fontId="29" fillId="25" borderId="6" xfId="16" applyFont="1" applyFill="1" applyBorder="1" applyAlignment="1" applyProtection="1">
      <alignment horizontal="center"/>
      <protection locked="0"/>
    </xf>
    <xf numFmtId="0" fontId="11" fillId="77" borderId="2" xfId="0" applyFont="1" applyFill="1" applyBorder="1" applyAlignment="1" applyProtection="1">
      <alignment horizontal="center"/>
      <protection locked="0"/>
    </xf>
    <xf numFmtId="9" fontId="29" fillId="77" borderId="10" xfId="16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6" xfId="16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locked="0"/>
    </xf>
    <xf numFmtId="9" fontId="29" fillId="79" borderId="6" xfId="16" applyFont="1" applyFill="1" applyBorder="1" applyAlignment="1" applyProtection="1">
      <alignment horizontal="center"/>
      <protection locked="0"/>
    </xf>
    <xf numFmtId="0" fontId="11" fillId="79" borderId="11" xfId="0" applyFont="1" applyFill="1" applyBorder="1" applyAlignment="1" applyProtection="1">
      <alignment horizontal="center"/>
      <protection locked="0"/>
    </xf>
    <xf numFmtId="9" fontId="29" fillId="79" borderId="54" xfId="16" applyFont="1" applyFill="1" applyBorder="1" applyAlignment="1" applyProtection="1">
      <alignment horizontal="center"/>
      <protection locked="0"/>
    </xf>
    <xf numFmtId="0" fontId="11" fillId="79" borderId="2" xfId="0" applyFont="1" applyFill="1" applyBorder="1" applyAlignment="1" applyProtection="1">
      <alignment horizontal="center"/>
      <protection locked="0"/>
    </xf>
    <xf numFmtId="9" fontId="29" fillId="79" borderId="10" xfId="16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locked="0"/>
    </xf>
    <xf numFmtId="9" fontId="29" fillId="80" borderId="6" xfId="16" applyFont="1" applyFill="1" applyBorder="1" applyAlignment="1" applyProtection="1">
      <alignment horizontal="center"/>
      <protection locked="0"/>
    </xf>
    <xf numFmtId="0" fontId="11" fillId="80" borderId="11" xfId="0" applyFont="1" applyFill="1" applyBorder="1" applyAlignment="1" applyProtection="1">
      <alignment horizontal="center"/>
      <protection locked="0"/>
    </xf>
    <xf numFmtId="9" fontId="29" fillId="80" borderId="54" xfId="16" applyFont="1" applyFill="1" applyBorder="1" applyAlignment="1" applyProtection="1">
      <alignment horizontal="center"/>
      <protection locked="0"/>
    </xf>
    <xf numFmtId="0" fontId="109" fillId="30" borderId="4" xfId="2" applyFont="1" applyFill="1" applyBorder="1" applyAlignment="1" applyProtection="1">
      <alignment horizontal="center" vertical="center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8" fillId="38" borderId="0" xfId="12" applyFont="1" applyFill="1" applyBorder="1" applyAlignment="1" applyProtection="1">
      <alignment horizontal="center" vertical="center" wrapText="1"/>
      <protection locked="0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0" fontId="108" fillId="8" borderId="13" xfId="12" applyFont="1" applyFill="1" applyBorder="1" applyAlignment="1" applyProtection="1">
      <alignment horizontal="center" vertical="center" wrapText="1"/>
      <protection locked="0"/>
    </xf>
    <xf numFmtId="0" fontId="108" fillId="8" borderId="19" xfId="12" applyFont="1" applyFill="1" applyBorder="1" applyAlignment="1" applyProtection="1">
      <alignment horizontal="center" vertical="center" wrapText="1"/>
      <protection locked="0"/>
    </xf>
    <xf numFmtId="0" fontId="114" fillId="8" borderId="4" xfId="12" applyFont="1" applyFill="1" applyBorder="1" applyAlignment="1" applyProtection="1">
      <alignment horizontal="center" vertic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75" fillId="8" borderId="71" xfId="12" applyFont="1" applyFill="1" applyBorder="1" applyAlignment="1" applyProtection="1">
      <alignment horizontal="center" vertical="center" wrapText="1"/>
      <protection hidden="1"/>
    </xf>
    <xf numFmtId="0" fontId="75" fillId="8" borderId="72" xfId="12" applyFont="1" applyFill="1" applyBorder="1" applyAlignment="1" applyProtection="1">
      <alignment horizontal="center" vertical="center" wrapText="1"/>
      <protection hidden="1"/>
    </xf>
    <xf numFmtId="0" fontId="75" fillId="8" borderId="73" xfId="12" applyFont="1" applyFill="1" applyBorder="1" applyAlignment="1" applyProtection="1">
      <alignment horizontal="center" vertical="center" wrapText="1"/>
      <protection hidden="1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1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15" fillId="81" borderId="14" xfId="8" applyFont="1" applyFill="1" applyBorder="1" applyAlignment="1" applyProtection="1">
      <alignment horizontal="center" vertical="center" wrapText="1"/>
      <protection locked="0"/>
    </xf>
    <xf numFmtId="0" fontId="15" fillId="81" borderId="15" xfId="8" applyFont="1" applyFill="1" applyBorder="1" applyAlignment="1" applyProtection="1">
      <alignment horizontal="center" vertical="center" wrapText="1"/>
      <protection locked="0"/>
    </xf>
    <xf numFmtId="0" fontId="15" fillId="81" borderId="7" xfId="8" applyFont="1" applyFill="1" applyBorder="1" applyAlignment="1" applyProtection="1">
      <alignment horizontal="center" vertical="center" wrapText="1"/>
      <protection locked="0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113" fillId="30" borderId="74" xfId="0" applyFont="1" applyFill="1" applyBorder="1" applyAlignment="1" applyProtection="1">
      <alignment horizontal="center" vertical="center" wrapText="1"/>
      <protection locked="0"/>
    </xf>
    <xf numFmtId="0" fontId="113" fillId="30" borderId="65" xfId="0" applyFont="1" applyFill="1" applyBorder="1" applyAlignment="1" applyProtection="1">
      <alignment horizontal="center" vertical="center" wrapText="1"/>
      <protection locked="0"/>
    </xf>
    <xf numFmtId="0" fontId="109" fillId="0" borderId="71" xfId="2" applyFont="1" applyBorder="1" applyAlignment="1" applyProtection="1">
      <alignment horizontal="center" vertical="center"/>
      <protection locked="0"/>
    </xf>
    <xf numFmtId="0" fontId="109" fillId="0" borderId="72" xfId="2" applyFont="1" applyBorder="1" applyAlignment="1" applyProtection="1">
      <alignment horizontal="center" vertical="center"/>
      <protection locked="0"/>
    </xf>
    <xf numFmtId="0" fontId="109" fillId="0" borderId="73" xfId="2" applyFont="1" applyBorder="1" applyAlignment="1" applyProtection="1">
      <alignment horizontal="center" vertical="center"/>
      <protection locked="0"/>
    </xf>
    <xf numFmtId="0" fontId="109" fillId="0" borderId="14" xfId="2" applyFont="1" applyBorder="1" applyAlignment="1" applyProtection="1">
      <alignment horizontal="center" vertical="center"/>
      <protection locked="0"/>
    </xf>
    <xf numFmtId="0" fontId="109" fillId="0" borderId="15" xfId="2" applyFont="1" applyBorder="1" applyAlignment="1" applyProtection="1">
      <alignment horizontal="center" vertical="center"/>
      <protection locked="0"/>
    </xf>
    <xf numFmtId="0" fontId="109" fillId="0" borderId="7" xfId="2" applyFont="1" applyBorder="1" applyAlignment="1" applyProtection="1">
      <alignment horizontal="center" vertical="center"/>
      <protection locked="0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3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4167808"/>
        <c:axId val="114169344"/>
      </c:lineChart>
      <c:catAx>
        <c:axId val="114167808"/>
        <c:scaling>
          <c:orientation val="minMax"/>
        </c:scaling>
        <c:axPos val="b"/>
        <c:majorTickMark val="none"/>
        <c:tickLblPos val="nextTo"/>
        <c:crossAx val="114169344"/>
        <c:crosses val="autoZero"/>
        <c:auto val="1"/>
        <c:lblAlgn val="ctr"/>
        <c:lblOffset val="100"/>
      </c:catAx>
      <c:valAx>
        <c:axId val="11416934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4167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6583424"/>
        <c:axId val="116589312"/>
      </c:lineChart>
      <c:catAx>
        <c:axId val="116583424"/>
        <c:scaling>
          <c:orientation val="minMax"/>
        </c:scaling>
        <c:axPos val="b"/>
        <c:majorTickMark val="none"/>
        <c:tickLblPos val="nextTo"/>
        <c:crossAx val="116589312"/>
        <c:crosses val="autoZero"/>
        <c:auto val="1"/>
        <c:lblAlgn val="ctr"/>
        <c:lblOffset val="100"/>
      </c:catAx>
      <c:valAx>
        <c:axId val="11658931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65834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jpe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3.jpe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26</xdr:row>
      <xdr:rowOff>101863</xdr:rowOff>
    </xdr:from>
    <xdr:to>
      <xdr:col>31</xdr:col>
      <xdr:colOff>444499</xdr:colOff>
      <xdr:row>38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19</xdr:row>
      <xdr:rowOff>0</xdr:rowOff>
    </xdr:from>
    <xdr:to>
      <xdr:col>46</xdr:col>
      <xdr:colOff>488156</xdr:colOff>
      <xdr:row>34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12</xdr:col>
      <xdr:colOff>573329</xdr:colOff>
      <xdr:row>29</xdr:row>
      <xdr:rowOff>42622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8D5B7086-CB44-4DE4-BD7C-C72DF00E9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6858000"/>
          <a:ext cx="8107604" cy="2090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7330</xdr:colOff>
      <xdr:row>2</xdr:row>
      <xdr:rowOff>1881</xdr:rowOff>
    </xdr:from>
    <xdr:to>
      <xdr:col>11</xdr:col>
      <xdr:colOff>417635</xdr:colOff>
      <xdr:row>6</xdr:row>
      <xdr:rowOff>733</xdr:rowOff>
    </xdr:to>
    <xdr:pic>
      <xdr:nvPicPr>
        <xdr:cNvPr id="2049" name="Picture 1" descr="Concurso Polícia Militar BA 2025: Inscrições, Edital e Apostila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01157" y="1269439"/>
          <a:ext cx="1267555" cy="95135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4095750</xdr:colOff>
      <xdr:row>4</xdr:row>
      <xdr:rowOff>48083</xdr:rowOff>
    </xdr:from>
    <xdr:to>
      <xdr:col>2</xdr:col>
      <xdr:colOff>5126182</xdr:colOff>
      <xdr:row>5</xdr:row>
      <xdr:rowOff>475100</xdr:rowOff>
    </xdr:to>
    <xdr:pic>
      <xdr:nvPicPr>
        <xdr:cNvPr id="15" name="Picture 1" descr="Concurso Polícia Militar BA 2025: Inscrições, Edital e Apostila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36523" y="1572083"/>
          <a:ext cx="1030432" cy="77338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PM-BA/24 - Soldado 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PM-BA/24 - Soldado 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309562</xdr:colOff>
      <xdr:row>1</xdr:row>
      <xdr:rowOff>202406</xdr:rowOff>
    </xdr:from>
    <xdr:to>
      <xdr:col>15</xdr:col>
      <xdr:colOff>219805</xdr:colOff>
      <xdr:row>1</xdr:row>
      <xdr:rowOff>1153758</xdr:rowOff>
    </xdr:to>
    <xdr:pic>
      <xdr:nvPicPr>
        <xdr:cNvPr id="10" name="Picture 1" descr="Concurso Polícia Militar BA 2025: Inscrições, Edital e Apostil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70031" y="273844"/>
          <a:ext cx="1267555" cy="95135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35tt6dhv" TargetMode="External"/><Relationship Id="rId117" Type="http://schemas.openxmlformats.org/officeDocument/2006/relationships/hyperlink" Target="https://www.qconcursos.com/questoes-de-concursos/questoes?discipline_ids%5B%5D=203&amp;exclude_nullified=true&amp;exclude_outdated=true&amp;subject_ids%5B%5D=21345" TargetMode="External"/><Relationship Id="rId21" Type="http://schemas.openxmlformats.org/officeDocument/2006/relationships/hyperlink" Target="https://tinyurl.com/2s426x4m" TargetMode="External"/><Relationship Id="rId42" Type="http://schemas.openxmlformats.org/officeDocument/2006/relationships/hyperlink" Target="https://tinyurl.com/2aymz837" TargetMode="External"/><Relationship Id="rId47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63" Type="http://schemas.openxmlformats.org/officeDocument/2006/relationships/hyperlink" Target="https://tinyurl.com/54ww6f26" TargetMode="External"/><Relationship Id="rId68" Type="http://schemas.openxmlformats.org/officeDocument/2006/relationships/hyperlink" Target="https://tinyurl.com/nj2sauwc" TargetMode="External"/><Relationship Id="rId84" Type="http://schemas.openxmlformats.org/officeDocument/2006/relationships/hyperlink" Target="https://tinyurl.com/5n77vz7p" TargetMode="External"/><Relationship Id="rId89" Type="http://schemas.openxmlformats.org/officeDocument/2006/relationships/hyperlink" Target="https://tinyurl.com/5s89bf92" TargetMode="External"/><Relationship Id="rId112" Type="http://schemas.openxmlformats.org/officeDocument/2006/relationships/hyperlink" Target="https://tinyurl.com/3wsucfb4" TargetMode="External"/><Relationship Id="rId133" Type="http://schemas.openxmlformats.org/officeDocument/2006/relationships/hyperlink" Target="https://tinyurl.com/3cwswhyn" TargetMode="External"/><Relationship Id="rId138" Type="http://schemas.openxmlformats.org/officeDocument/2006/relationships/hyperlink" Target="https://tinyurl.com/yfe8h2k8" TargetMode="External"/><Relationship Id="rId154" Type="http://schemas.openxmlformats.org/officeDocument/2006/relationships/hyperlink" Target="https://tinyurl.com/y3yk85mn" TargetMode="External"/><Relationship Id="rId16" Type="http://schemas.openxmlformats.org/officeDocument/2006/relationships/hyperlink" Target="https://tinyurl.com/y8xd597z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1" Type="http://schemas.openxmlformats.org/officeDocument/2006/relationships/hyperlink" Target="https://tinyurl.com/2v8mt8j9" TargetMode="External"/><Relationship Id="rId32" Type="http://schemas.openxmlformats.org/officeDocument/2006/relationships/hyperlink" Target="https://tinyurl.com/4bfs9jxe" TargetMode="External"/><Relationship Id="rId37" Type="http://schemas.openxmlformats.org/officeDocument/2006/relationships/hyperlink" Target="https://tinyurl.com/2s44kkk3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8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74" Type="http://schemas.openxmlformats.org/officeDocument/2006/relationships/hyperlink" Target="https://tinyurl.com/yx4cjcn5" TargetMode="External"/><Relationship Id="rId7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0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23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44" Type="http://schemas.openxmlformats.org/officeDocument/2006/relationships/hyperlink" Target="https://tinyurl.com/3wb9msf7" TargetMode="External"/><Relationship Id="rId149" Type="http://schemas.openxmlformats.org/officeDocument/2006/relationships/hyperlink" Target="https://tinyurl.com/yck3t3dp" TargetMode="External"/><Relationship Id="rId5" Type="http://schemas.openxmlformats.org/officeDocument/2006/relationships/hyperlink" Target="https://tinyurl.com/4smrhdxz" TargetMode="External"/><Relationship Id="rId90" Type="http://schemas.openxmlformats.org/officeDocument/2006/relationships/hyperlink" Target="https://tinyurl.com/3tavwpy4" TargetMode="External"/><Relationship Id="rId9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22" Type="http://schemas.openxmlformats.org/officeDocument/2006/relationships/hyperlink" Target="https://tinyurl.com/2vkdmx2u" TargetMode="External"/><Relationship Id="rId27" Type="http://schemas.openxmlformats.org/officeDocument/2006/relationships/hyperlink" Target="https://tinyurl.com/2p8zk7cd" TargetMode="External"/><Relationship Id="rId43" Type="http://schemas.openxmlformats.org/officeDocument/2006/relationships/hyperlink" Target="https://tinyurl.com/53r3y2vx" TargetMode="External"/><Relationship Id="rId48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64" Type="http://schemas.openxmlformats.org/officeDocument/2006/relationships/hyperlink" Target="https://tinyurl.com/3uc5msww" TargetMode="External"/><Relationship Id="rId69" Type="http://schemas.openxmlformats.org/officeDocument/2006/relationships/hyperlink" Target="https://tinyurl.com/55yn26uh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18" Type="http://schemas.openxmlformats.org/officeDocument/2006/relationships/hyperlink" Target="https://www.qconcursos.com/questoes-militares/questoes?discipline_ids%5B%5D=203&amp;exclude_nullified=true&amp;exclude_outdated=true&amp;my_questions=all&amp;subject_ids%5B%5D=21345" TargetMode="External"/><Relationship Id="rId134" Type="http://schemas.openxmlformats.org/officeDocument/2006/relationships/hyperlink" Target="https://tinyurl.com/4bp2hyrr" TargetMode="External"/><Relationship Id="rId139" Type="http://schemas.openxmlformats.org/officeDocument/2006/relationships/hyperlink" Target="https://tinyurl.com/mpupr5cn" TargetMode="External"/><Relationship Id="rId8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85" Type="http://schemas.openxmlformats.org/officeDocument/2006/relationships/hyperlink" Target="https://tinyurl.com/y8b8yetu" TargetMode="External"/><Relationship Id="rId150" Type="http://schemas.openxmlformats.org/officeDocument/2006/relationships/hyperlink" Target="https://tinyurl.com/333cxujb" TargetMode="External"/><Relationship Id="rId155" Type="http://schemas.openxmlformats.org/officeDocument/2006/relationships/hyperlink" Target="https://tinyurl.com/yy2d5bfs" TargetMode="External"/><Relationship Id="rId12" Type="http://schemas.openxmlformats.org/officeDocument/2006/relationships/hyperlink" Target="https://tinyurl.com/y4yfa6ys" TargetMode="External"/><Relationship Id="rId17" Type="http://schemas.openxmlformats.org/officeDocument/2006/relationships/hyperlink" Target="https://tinyurl.com/twpwys58" TargetMode="External"/><Relationship Id="rId33" Type="http://schemas.openxmlformats.org/officeDocument/2006/relationships/hyperlink" Target="https://tinyurl.com/pvvn2baz" TargetMode="External"/><Relationship Id="rId38" Type="http://schemas.openxmlformats.org/officeDocument/2006/relationships/hyperlink" Target="https://tinyurl.com/4jdxbwap" TargetMode="External"/><Relationship Id="rId59" Type="http://schemas.openxmlformats.org/officeDocument/2006/relationships/hyperlink" Target="https://tinyurl.com/k7b5hy59" TargetMode="External"/><Relationship Id="rId103" Type="http://schemas.openxmlformats.org/officeDocument/2006/relationships/hyperlink" Target="https://tinyurl.com/2kxawjnx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24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29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20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41" Type="http://schemas.openxmlformats.org/officeDocument/2006/relationships/hyperlink" Target="https://tinyurl.com/5n9yv56r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6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70" Type="http://schemas.openxmlformats.org/officeDocument/2006/relationships/hyperlink" Target="https://tinyurl.com/2y398zv7" TargetMode="External"/><Relationship Id="rId75" Type="http://schemas.openxmlformats.org/officeDocument/2006/relationships/hyperlink" Target="https://tinyurl.com/5x4ba557" TargetMode="External"/><Relationship Id="rId83" Type="http://schemas.openxmlformats.org/officeDocument/2006/relationships/hyperlink" Target="https://tinyurl.com/hfcs934r" TargetMode="External"/><Relationship Id="rId88" Type="http://schemas.openxmlformats.org/officeDocument/2006/relationships/hyperlink" Target="https://tinyurl.com/34a7shkk" TargetMode="External"/><Relationship Id="rId91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9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11" Type="http://schemas.openxmlformats.org/officeDocument/2006/relationships/hyperlink" Target="https://tinyurl.com/3e8rzpnv" TargetMode="External"/><Relationship Id="rId132" Type="http://schemas.openxmlformats.org/officeDocument/2006/relationships/hyperlink" Target="https://tinyurl.com/yjtzbhz8" TargetMode="External"/><Relationship Id="rId140" Type="http://schemas.openxmlformats.org/officeDocument/2006/relationships/hyperlink" Target="https://tinyurl.com/3xy9prny" TargetMode="External"/><Relationship Id="rId145" Type="http://schemas.openxmlformats.org/officeDocument/2006/relationships/hyperlink" Target="https://tinyurl.com/2ucpcztu" TargetMode="External"/><Relationship Id="rId153" Type="http://schemas.openxmlformats.org/officeDocument/2006/relationships/hyperlink" Target="https://tinyurl.com/myser2wv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mwym2mce" TargetMode="External"/><Relationship Id="rId15" Type="http://schemas.openxmlformats.org/officeDocument/2006/relationships/hyperlink" Target="https://tinyurl.com/28j83yx6" TargetMode="External"/><Relationship Id="rId23" Type="http://schemas.openxmlformats.org/officeDocument/2006/relationships/hyperlink" Target="https://tinyurl.com/yhayj3yd" TargetMode="External"/><Relationship Id="rId28" Type="http://schemas.openxmlformats.org/officeDocument/2006/relationships/hyperlink" Target="https://tinyurl.com/ymfn43bx" TargetMode="External"/><Relationship Id="rId36" Type="http://schemas.openxmlformats.org/officeDocument/2006/relationships/hyperlink" Target="https://tinyurl.com/4arss7th" TargetMode="External"/><Relationship Id="rId49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19" Type="http://schemas.openxmlformats.org/officeDocument/2006/relationships/hyperlink" Target="https://tinyurl.com/49rmjt3c" TargetMode="External"/><Relationship Id="rId127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0" Type="http://schemas.openxmlformats.org/officeDocument/2006/relationships/hyperlink" Target="https://tinyurl.com/2zs7nhc2" TargetMode="External"/><Relationship Id="rId31" Type="http://schemas.openxmlformats.org/officeDocument/2006/relationships/hyperlink" Target="https://tinyurl.com/4t5fv7aw" TargetMode="External"/><Relationship Id="rId44" Type="http://schemas.openxmlformats.org/officeDocument/2006/relationships/hyperlink" Target="https://tinyurl.com/37vnvxmp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60" Type="http://schemas.openxmlformats.org/officeDocument/2006/relationships/hyperlink" Target="https://tinyurl.com/29dj7xc3" TargetMode="External"/><Relationship Id="rId6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73" Type="http://schemas.openxmlformats.org/officeDocument/2006/relationships/hyperlink" Target="https://tinyurl.com/kjpw7675" TargetMode="External"/><Relationship Id="rId78" Type="http://schemas.openxmlformats.org/officeDocument/2006/relationships/hyperlink" Target="https://tinyurl.com/8ms7sft3" TargetMode="External"/><Relationship Id="rId81" Type="http://schemas.openxmlformats.org/officeDocument/2006/relationships/hyperlink" Target="https://tinyurl.com/yc5cakj7" TargetMode="External"/><Relationship Id="rId86" Type="http://schemas.openxmlformats.org/officeDocument/2006/relationships/hyperlink" Target="https://tinyurl.com/yhuwkxkw" TargetMode="External"/><Relationship Id="rId94" Type="http://schemas.openxmlformats.org/officeDocument/2006/relationships/hyperlink" Target="https://tinyurl.com/57zk6xty" TargetMode="External"/><Relationship Id="rId99" Type="http://schemas.openxmlformats.org/officeDocument/2006/relationships/hyperlink" Target="https://tinyurl.com/5xd92hnd" TargetMode="External"/><Relationship Id="rId10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22" Type="http://schemas.openxmlformats.org/officeDocument/2006/relationships/hyperlink" Target="https://tinyurl.com/yx4cjcn5" TargetMode="External"/><Relationship Id="rId130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35" Type="http://schemas.openxmlformats.org/officeDocument/2006/relationships/hyperlink" Target="https://tinyurl.com/2mfhh82z" TargetMode="External"/><Relationship Id="rId143" Type="http://schemas.openxmlformats.org/officeDocument/2006/relationships/hyperlink" Target="https://tinyurl.com/bdd97fzp" TargetMode="External"/><Relationship Id="rId148" Type="http://schemas.openxmlformats.org/officeDocument/2006/relationships/hyperlink" Target="https://tinyurl.com/2fd28d98" TargetMode="External"/><Relationship Id="rId151" Type="http://schemas.openxmlformats.org/officeDocument/2006/relationships/hyperlink" Target="https://tinyurl.com/2jvr886s" TargetMode="External"/><Relationship Id="rId156" Type="http://schemas.openxmlformats.org/officeDocument/2006/relationships/hyperlink" Target="https://tinyurl.com/ynyv3uac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3" Type="http://schemas.openxmlformats.org/officeDocument/2006/relationships/hyperlink" Target="https://tinyurl.com/57c669ye" TargetMode="External"/><Relationship Id="rId18" Type="http://schemas.openxmlformats.org/officeDocument/2006/relationships/hyperlink" Target="https://tinyurl.com/5d4h3mbn" TargetMode="External"/><Relationship Id="rId39" Type="http://schemas.openxmlformats.org/officeDocument/2006/relationships/hyperlink" Target="https://tinyurl.com/yuh9w44b" TargetMode="External"/><Relationship Id="rId109" Type="http://schemas.openxmlformats.org/officeDocument/2006/relationships/hyperlink" Target="https://tinyurl.com/bdhz44rz" TargetMode="External"/><Relationship Id="rId34" Type="http://schemas.openxmlformats.org/officeDocument/2006/relationships/hyperlink" Target="https://tinyurl.com/mr227wwk" TargetMode="External"/><Relationship Id="rId50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76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7" Type="http://schemas.openxmlformats.org/officeDocument/2006/relationships/hyperlink" Target="https://tinyurl.com/2p9bx9jm" TargetMode="External"/><Relationship Id="rId104" Type="http://schemas.openxmlformats.org/officeDocument/2006/relationships/hyperlink" Target="https://tinyurl.com/37n2ys6n" TargetMode="External"/><Relationship Id="rId120" Type="http://schemas.openxmlformats.org/officeDocument/2006/relationships/hyperlink" Target="https://tinyurl.com/2fwydk7r" TargetMode="External"/><Relationship Id="rId125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41" Type="http://schemas.openxmlformats.org/officeDocument/2006/relationships/hyperlink" Target="https://tinyurl.com/327yxfue" TargetMode="External"/><Relationship Id="rId146" Type="http://schemas.openxmlformats.org/officeDocument/2006/relationships/hyperlink" Target="https://tinyurl.com/mxf3erpp" TargetMode="External"/><Relationship Id="rId7" Type="http://schemas.openxmlformats.org/officeDocument/2006/relationships/hyperlink" Target="https://tinyurl.com/yc3822zs" TargetMode="External"/><Relationship Id="rId71" Type="http://schemas.openxmlformats.org/officeDocument/2006/relationships/hyperlink" Target="https://tinyurl.com/2x77bar9" TargetMode="External"/><Relationship Id="rId92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3e57bzha" TargetMode="External"/><Relationship Id="rId24" Type="http://schemas.openxmlformats.org/officeDocument/2006/relationships/hyperlink" Target="https://tinyurl.com/yc6wwwb9" TargetMode="External"/><Relationship Id="rId40" Type="http://schemas.openxmlformats.org/officeDocument/2006/relationships/hyperlink" Target="https://tinyurl.com/3uyu8zba" TargetMode="External"/><Relationship Id="rId45" Type="http://schemas.openxmlformats.org/officeDocument/2006/relationships/hyperlink" Target="http://tinyurl.com/hw68eu4u" TargetMode="External"/><Relationship Id="rId6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87" Type="http://schemas.openxmlformats.org/officeDocument/2006/relationships/hyperlink" Target="https://tinyurl.com/2p8e8eay" TargetMode="External"/><Relationship Id="rId110" Type="http://schemas.openxmlformats.org/officeDocument/2006/relationships/hyperlink" Target="https://tinyurl.com/yc38weyn" TargetMode="External"/><Relationship Id="rId115" Type="http://schemas.openxmlformats.org/officeDocument/2006/relationships/hyperlink" Target="https://tinyurl.com/4xv6cs3f" TargetMode="External"/><Relationship Id="rId131" Type="http://schemas.openxmlformats.org/officeDocument/2006/relationships/hyperlink" Target="https://tinyurl.com/ddsxjbfp" TargetMode="External"/><Relationship Id="rId136" Type="http://schemas.openxmlformats.org/officeDocument/2006/relationships/hyperlink" Target="https://tinyurl.com/2rzjaavf" TargetMode="External"/><Relationship Id="rId157" Type="http://schemas.openxmlformats.org/officeDocument/2006/relationships/printerSettings" Target="../printerSettings/printerSettings3.bin"/><Relationship Id="rId61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82" Type="http://schemas.openxmlformats.org/officeDocument/2006/relationships/hyperlink" Target="https://tinyurl.com/3cp3yckj" TargetMode="External"/><Relationship Id="rId152" Type="http://schemas.openxmlformats.org/officeDocument/2006/relationships/hyperlink" Target="https://tinyurl.com/3dwvvb63" TargetMode="External"/><Relationship Id="rId19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4" Type="http://schemas.openxmlformats.org/officeDocument/2006/relationships/hyperlink" Target="https://tinyurl.com/5cxeebj5" TargetMode="External"/><Relationship Id="rId30" Type="http://schemas.openxmlformats.org/officeDocument/2006/relationships/hyperlink" Target="https://tinyurl.com/5haj44pd" TargetMode="External"/><Relationship Id="rId35" Type="http://schemas.openxmlformats.org/officeDocument/2006/relationships/hyperlink" Target="https://tinyurl.com/3ft8u4pw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77" Type="http://schemas.openxmlformats.org/officeDocument/2006/relationships/hyperlink" Target="https://tinyurl.com/5n6w8m7x" TargetMode="External"/><Relationship Id="rId100" Type="http://schemas.openxmlformats.org/officeDocument/2006/relationships/hyperlink" Target="https://tinyurl.com/yhmha3by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26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47" Type="http://schemas.openxmlformats.org/officeDocument/2006/relationships/hyperlink" Target="https://tinyurl.com/4wjp88r4" TargetMode="External"/><Relationship Id="rId8" Type="http://schemas.openxmlformats.org/officeDocument/2006/relationships/hyperlink" Target="https://tinyurl.com/34wbbymh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72" Type="http://schemas.openxmlformats.org/officeDocument/2006/relationships/hyperlink" Target="https://tinyurl.com/5aycar7a" TargetMode="External"/><Relationship Id="rId93" Type="http://schemas.openxmlformats.org/officeDocument/2006/relationships/hyperlink" Target="https://tinyurl.com/4httcz2j" TargetMode="External"/><Relationship Id="rId98" Type="http://schemas.openxmlformats.org/officeDocument/2006/relationships/hyperlink" Target="https://tinyurl.com/5n9544dk" TargetMode="External"/><Relationship Id="rId121" Type="http://schemas.openxmlformats.org/officeDocument/2006/relationships/hyperlink" Target="https://tinyurl.com/kjpw7675" TargetMode="External"/><Relationship Id="rId142" Type="http://schemas.openxmlformats.org/officeDocument/2006/relationships/hyperlink" Target="https://tinyurl.com/5f44ektr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25" Type="http://schemas.openxmlformats.org/officeDocument/2006/relationships/hyperlink" Target="https://tinyurl.com/bdht3v4y" TargetMode="External"/><Relationship Id="rId46" Type="http://schemas.openxmlformats.org/officeDocument/2006/relationships/hyperlink" Target="http://tinyurl.com/2z99pbta" TargetMode="External"/><Relationship Id="rId67" Type="http://schemas.openxmlformats.org/officeDocument/2006/relationships/hyperlink" Target="https://tinyurl.com/3j4vnwkd" TargetMode="External"/><Relationship Id="rId116" Type="http://schemas.openxmlformats.org/officeDocument/2006/relationships/hyperlink" Target="https://tinyurl.com/4dcjyt8b" TargetMode="External"/><Relationship Id="rId137" Type="http://schemas.openxmlformats.org/officeDocument/2006/relationships/hyperlink" Target="https://tinyurl.com/yn32zh5a" TargetMode="External"/><Relationship Id="rId158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20"/>
      <c r="C3" s="420"/>
      <c r="D3" s="420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27" t="str">
        <f>Controle!F5</f>
        <v xml:space="preserve">PM-BA/24 - Soldado 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2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22" t="s">
        <v>5</v>
      </c>
      <c r="G7" s="422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25" t="s">
        <v>115</v>
      </c>
      <c r="G8" s="426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25" t="s">
        <v>116</v>
      </c>
      <c r="G9" s="426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23" t="s">
        <v>117</v>
      </c>
      <c r="G13" s="42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21" t="s">
        <v>114</v>
      </c>
      <c r="G14" s="421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21" t="s">
        <v>0</v>
      </c>
      <c r="G15" s="421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21" t="s">
        <v>1</v>
      </c>
      <c r="G16" s="421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21" t="s">
        <v>2</v>
      </c>
      <c r="G17" s="421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21" t="s">
        <v>3</v>
      </c>
      <c r="G18" s="421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21" t="s">
        <v>4</v>
      </c>
      <c r="G19" s="421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3"/>
  <sheetViews>
    <sheetView showGridLines="0" zoomScaleNormal="10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8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</row>
    <row r="2" spans="1:81" s="137" customFormat="1" ht="94.5" customHeight="1">
      <c r="A2" s="131"/>
      <c r="B2" s="132"/>
      <c r="C2" s="132"/>
      <c r="D2" s="132"/>
      <c r="E2" s="132"/>
      <c r="F2" s="340"/>
      <c r="G2" s="341"/>
      <c r="H2" s="340"/>
      <c r="I2" s="340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3" t="str">
        <f>F5</f>
        <v xml:space="preserve">PM-BA/24 - Soldado </v>
      </c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</row>
    <row r="3" spans="1:81" s="13" customFormat="1" ht="21.75" customHeight="1">
      <c r="A3" s="12"/>
      <c r="B3" s="128"/>
      <c r="C3" s="129"/>
      <c r="D3" s="129"/>
      <c r="E3" s="129"/>
      <c r="F3" s="438"/>
      <c r="G3" s="438"/>
      <c r="H3" s="467"/>
      <c r="I3" s="467"/>
      <c r="J3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7"/>
      <c r="AL3" s="429" t="s">
        <v>148</v>
      </c>
      <c r="AM3" s="429"/>
      <c r="AN3" s="429"/>
      <c r="AO3" s="429"/>
      <c r="AP3" s="429"/>
      <c r="AQ3" s="429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</row>
    <row r="4" spans="1:81" s="13" customFormat="1" ht="21.75" customHeight="1" thickBot="1">
      <c r="A4" s="12"/>
      <c r="B4" s="128"/>
      <c r="C4" s="129"/>
      <c r="D4" s="129"/>
      <c r="E4" s="129"/>
      <c r="F4" s="438"/>
      <c r="G4" s="438"/>
      <c r="H4" s="467"/>
      <c r="I4" s="467"/>
      <c r="J4" s="129"/>
      <c r="K4" s="129"/>
      <c r="L4" s="269"/>
      <c r="M4" s="468"/>
      <c r="N4" s="468"/>
      <c r="O4" s="268"/>
      <c r="P4" s="267"/>
      <c r="Q4" s="267"/>
      <c r="R4" s="128"/>
      <c r="S4" s="128"/>
      <c r="T4" s="128"/>
      <c r="U4" s="162"/>
      <c r="V4" s="162"/>
      <c r="W4" s="162"/>
      <c r="X4" s="473"/>
      <c r="Y4" s="473"/>
      <c r="Z4" s="473"/>
      <c r="AA4" s="431"/>
      <c r="AB4" s="431"/>
      <c r="AC4" s="128"/>
      <c r="AD4" s="128"/>
      <c r="AE4" s="128"/>
      <c r="AF4" s="128"/>
      <c r="AG4" s="128"/>
      <c r="AH4" s="128"/>
      <c r="AI4" s="128"/>
      <c r="AJ4" s="12"/>
      <c r="AK4" s="287"/>
      <c r="AL4" s="429" t="s">
        <v>149</v>
      </c>
      <c r="AM4" s="429"/>
      <c r="AN4" s="429"/>
      <c r="AO4" s="429"/>
      <c r="AP4" s="429"/>
      <c r="AQ4" s="429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</row>
    <row r="5" spans="1:81" s="13" customFormat="1" ht="15.75" customHeight="1">
      <c r="A5" s="12"/>
      <c r="B5" s="128"/>
      <c r="C5" s="163"/>
      <c r="D5" s="163"/>
      <c r="E5" s="163"/>
      <c r="F5" s="483" t="s">
        <v>157</v>
      </c>
      <c r="G5" s="484"/>
      <c r="H5" s="484"/>
      <c r="I5" s="485"/>
      <c r="J5" s="163"/>
      <c r="K5" s="129"/>
      <c r="L5" s="480"/>
      <c r="M5" s="480"/>
      <c r="N5" s="480"/>
      <c r="O5" s="480"/>
      <c r="P5" s="480"/>
      <c r="Q5" s="480"/>
      <c r="R5" s="128"/>
      <c r="S5" s="128"/>
      <c r="T5" s="128"/>
      <c r="U5" s="162"/>
      <c r="V5" s="162"/>
      <c r="W5" s="162"/>
      <c r="X5" s="474" t="s">
        <v>138</v>
      </c>
      <c r="Y5" s="475"/>
      <c r="Z5" s="475"/>
      <c r="AA5" s="475"/>
      <c r="AB5" s="475"/>
      <c r="AC5" s="475"/>
      <c r="AD5" s="475"/>
      <c r="AE5" s="476"/>
      <c r="AF5" s="128"/>
      <c r="AG5" s="128"/>
      <c r="AH5" s="128"/>
      <c r="AI5" s="128"/>
      <c r="AJ5" s="12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</row>
    <row r="6" spans="1:81" s="13" customFormat="1" ht="15.75" customHeight="1" thickBot="1">
      <c r="A6" s="12"/>
      <c r="B6" s="128"/>
      <c r="C6" s="163"/>
      <c r="D6" s="163"/>
      <c r="E6" s="163"/>
      <c r="F6" s="486"/>
      <c r="G6" s="487"/>
      <c r="H6" s="487"/>
      <c r="I6" s="488"/>
      <c r="J6" s="163"/>
      <c r="K6" s="129"/>
      <c r="L6" s="481" t="s">
        <v>137</v>
      </c>
      <c r="M6" s="481"/>
      <c r="N6" s="481"/>
      <c r="O6" s="481"/>
      <c r="P6" s="481"/>
      <c r="Q6" s="481"/>
      <c r="R6" s="128"/>
      <c r="S6" s="469" t="s">
        <v>129</v>
      </c>
      <c r="T6" s="469"/>
      <c r="U6" s="469"/>
      <c r="V6" s="162"/>
      <c r="W6" s="162"/>
      <c r="X6" s="477"/>
      <c r="Y6" s="478"/>
      <c r="Z6" s="478"/>
      <c r="AA6" s="478"/>
      <c r="AB6" s="478"/>
      <c r="AC6" s="478"/>
      <c r="AD6" s="478"/>
      <c r="AE6" s="479"/>
      <c r="AF6" s="128"/>
      <c r="AG6" s="128"/>
      <c r="AH6" s="128"/>
      <c r="AI6" s="128"/>
      <c r="AJ6" s="12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</row>
    <row r="7" spans="1:81" s="105" customFormat="1" ht="46.5" customHeight="1" thickBot="1">
      <c r="A7" s="103"/>
      <c r="B7" s="104"/>
      <c r="C7" s="165"/>
      <c r="D7" s="362"/>
      <c r="E7" s="363" t="s">
        <v>6</v>
      </c>
      <c r="F7" s="363" t="s">
        <v>7</v>
      </c>
      <c r="G7" s="363" t="s">
        <v>8</v>
      </c>
      <c r="H7" s="363" t="s">
        <v>9</v>
      </c>
      <c r="I7" s="364" t="s">
        <v>10</v>
      </c>
      <c r="J7" s="394" t="s">
        <v>110</v>
      </c>
      <c r="K7" s="126"/>
      <c r="L7" s="145" t="s">
        <v>49</v>
      </c>
      <c r="M7" s="270" t="s">
        <v>72</v>
      </c>
      <c r="N7" s="145" t="s">
        <v>73</v>
      </c>
      <c r="O7" s="271" t="s">
        <v>74</v>
      </c>
      <c r="P7" s="272" t="s">
        <v>51</v>
      </c>
      <c r="Q7" s="146" t="s">
        <v>75</v>
      </c>
      <c r="R7" s="124"/>
      <c r="S7" s="295" t="s">
        <v>139</v>
      </c>
      <c r="T7" s="296"/>
      <c r="U7" s="295" t="s">
        <v>140</v>
      </c>
      <c r="V7" s="124"/>
      <c r="W7" s="275"/>
      <c r="X7" s="276"/>
      <c r="Y7" s="276"/>
      <c r="Z7" s="276"/>
      <c r="AA7" s="276"/>
      <c r="AB7" s="276"/>
      <c r="AC7" s="276"/>
      <c r="AD7" s="276"/>
      <c r="AE7" s="276"/>
      <c r="AF7" s="277"/>
      <c r="AG7" s="124"/>
      <c r="AH7" s="124"/>
      <c r="AI7" s="104"/>
      <c r="AJ7" s="103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</row>
    <row r="8" spans="1:81" s="105" customFormat="1" ht="21" customHeight="1" thickBot="1">
      <c r="A8" s="103"/>
      <c r="B8" s="291"/>
      <c r="C8" s="294">
        <v>1</v>
      </c>
      <c r="D8" s="371" t="s">
        <v>112</v>
      </c>
      <c r="E8" s="372">
        <v>15</v>
      </c>
      <c r="F8" s="373">
        <v>1</v>
      </c>
      <c r="G8" s="373">
        <v>1.25</v>
      </c>
      <c r="H8" s="403">
        <f t="shared" ref="H8:H17" si="0">E8*G8</f>
        <v>18.75</v>
      </c>
      <c r="I8" s="404">
        <f t="shared" ref="I8:I15" si="1">H8/$H$20</f>
        <v>0.1875</v>
      </c>
      <c r="J8" s="470"/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4">
        <f>IF(L8,P8/L8,0)</f>
        <v>0</v>
      </c>
      <c r="R8" s="124"/>
      <c r="S8" s="285">
        <v>0</v>
      </c>
      <c r="T8" s="263"/>
      <c r="U8" s="285">
        <v>0.75</v>
      </c>
      <c r="V8" s="124"/>
      <c r="W8" s="278"/>
      <c r="X8" s="453" t="s">
        <v>130</v>
      </c>
      <c r="Y8" s="454"/>
      <c r="Z8" s="273"/>
      <c r="AA8" s="453" t="s">
        <v>131</v>
      </c>
      <c r="AB8" s="454"/>
      <c r="AC8" s="273"/>
      <c r="AD8" s="453" t="s">
        <v>135</v>
      </c>
      <c r="AE8" s="454"/>
      <c r="AF8" s="279"/>
      <c r="AG8" s="124"/>
      <c r="AH8" s="124"/>
      <c r="AI8" s="104"/>
      <c r="AJ8" s="103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</row>
    <row r="9" spans="1:81" s="105" customFormat="1" ht="21" customHeight="1" thickBot="1">
      <c r="A9" s="103"/>
      <c r="B9" s="291"/>
      <c r="C9" s="294">
        <v>2</v>
      </c>
      <c r="D9" s="374" t="s">
        <v>158</v>
      </c>
      <c r="E9" s="375">
        <v>7</v>
      </c>
      <c r="F9" s="376">
        <v>1</v>
      </c>
      <c r="G9" s="386">
        <v>1.25</v>
      </c>
      <c r="H9" s="405">
        <f t="shared" si="0"/>
        <v>8.75</v>
      </c>
      <c r="I9" s="406">
        <f t="shared" si="1"/>
        <v>8.7499999999999994E-2</v>
      </c>
      <c r="J9" s="471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4">
        <f t="shared" ref="Q9:Q19" si="2">IF(L9,P9/L9,0)</f>
        <v>0</v>
      </c>
      <c r="R9" s="124"/>
      <c r="S9" s="285">
        <v>0</v>
      </c>
      <c r="T9" s="263"/>
      <c r="U9" s="285">
        <v>0.75</v>
      </c>
      <c r="V9" s="124"/>
      <c r="W9" s="278"/>
      <c r="X9" s="455">
        <f>'Ciclo de Estudos'!E6</f>
        <v>45579</v>
      </c>
      <c r="Y9" s="456"/>
      <c r="Z9" s="273"/>
      <c r="AA9" s="489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90"/>
      <c r="AC9" s="273"/>
      <c r="AD9" s="455">
        <f>'Ciclo de Estudos'!I6</f>
        <v>45746</v>
      </c>
      <c r="AE9" s="456"/>
      <c r="AF9" s="279"/>
      <c r="AG9" s="124"/>
      <c r="AH9" s="124"/>
      <c r="AI9" s="104"/>
      <c r="AJ9" s="103"/>
      <c r="AK9" s="288"/>
      <c r="AL9" s="430"/>
      <c r="AM9" s="430"/>
      <c r="AN9" s="430"/>
      <c r="AO9" s="430"/>
      <c r="AP9" s="430"/>
      <c r="AQ9" s="430"/>
      <c r="AR9" s="430"/>
      <c r="AS9" s="430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</row>
    <row r="10" spans="1:81" s="105" customFormat="1" ht="21" customHeight="1" thickBot="1">
      <c r="A10" s="103"/>
      <c r="B10" s="291"/>
      <c r="C10" s="294">
        <v>3</v>
      </c>
      <c r="D10" s="374" t="s">
        <v>159</v>
      </c>
      <c r="E10" s="375">
        <v>7</v>
      </c>
      <c r="F10" s="376">
        <v>1</v>
      </c>
      <c r="G10" s="386">
        <v>1.25</v>
      </c>
      <c r="H10" s="405">
        <f t="shared" si="0"/>
        <v>8.75</v>
      </c>
      <c r="I10" s="406">
        <f t="shared" si="1"/>
        <v>8.7499999999999994E-2</v>
      </c>
      <c r="J10" s="471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4">
        <f t="shared" si="2"/>
        <v>0</v>
      </c>
      <c r="R10" s="124"/>
      <c r="S10" s="285">
        <v>0</v>
      </c>
      <c r="T10" s="263"/>
      <c r="U10" s="285">
        <v>0.75</v>
      </c>
      <c r="V10" s="124"/>
      <c r="W10" s="278"/>
      <c r="X10" s="457"/>
      <c r="Y10" s="458"/>
      <c r="Z10" s="273"/>
      <c r="AA10" s="491"/>
      <c r="AB10" s="492"/>
      <c r="AC10" s="273"/>
      <c r="AD10" s="457"/>
      <c r="AE10" s="458"/>
      <c r="AF10" s="279"/>
      <c r="AG10" s="124"/>
      <c r="AH10" s="124"/>
      <c r="AI10" s="104"/>
      <c r="AJ10" s="103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</row>
    <row r="11" spans="1:81" s="105" customFormat="1" ht="21" customHeight="1" thickBot="1">
      <c r="A11" s="103"/>
      <c r="B11" s="291"/>
      <c r="C11" s="294">
        <v>4</v>
      </c>
      <c r="D11" s="374" t="s">
        <v>160</v>
      </c>
      <c r="E11" s="377">
        <v>7</v>
      </c>
      <c r="F11" s="378">
        <v>1</v>
      </c>
      <c r="G11" s="386">
        <v>1.25</v>
      </c>
      <c r="H11" s="405">
        <f t="shared" si="0"/>
        <v>8.75</v>
      </c>
      <c r="I11" s="406">
        <f t="shared" si="1"/>
        <v>8.7499999999999994E-2</v>
      </c>
      <c r="J11" s="471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4">
        <f t="shared" si="2"/>
        <v>0</v>
      </c>
      <c r="R11" s="124"/>
      <c r="S11" s="285">
        <v>0</v>
      </c>
      <c r="T11" s="263"/>
      <c r="U11" s="285">
        <v>0.75</v>
      </c>
      <c r="V11" s="124"/>
      <c r="W11" s="278"/>
      <c r="X11" s="273"/>
      <c r="Y11" s="273"/>
      <c r="Z11" s="273"/>
      <c r="AA11" s="273"/>
      <c r="AB11" s="273"/>
      <c r="AC11" s="273"/>
      <c r="AD11" s="273"/>
      <c r="AE11" s="273"/>
      <c r="AF11" s="279"/>
      <c r="AG11" s="124"/>
      <c r="AH11" s="124"/>
      <c r="AI11" s="104"/>
      <c r="AJ11" s="103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</row>
    <row r="12" spans="1:81" s="105" customFormat="1" ht="21" customHeight="1" thickBot="1">
      <c r="A12" s="103"/>
      <c r="B12" s="291"/>
      <c r="C12" s="294">
        <v>5</v>
      </c>
      <c r="D12" s="374" t="s">
        <v>161</v>
      </c>
      <c r="E12" s="377">
        <v>7</v>
      </c>
      <c r="F12" s="378">
        <v>1</v>
      </c>
      <c r="G12" s="386">
        <v>1.25</v>
      </c>
      <c r="H12" s="407">
        <f t="shared" si="0"/>
        <v>8.75</v>
      </c>
      <c r="I12" s="408">
        <f t="shared" si="1"/>
        <v>8.7499999999999994E-2</v>
      </c>
      <c r="J12" s="471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4">
        <f t="shared" si="2"/>
        <v>0</v>
      </c>
      <c r="R12" s="124"/>
      <c r="S12" s="285">
        <v>0</v>
      </c>
      <c r="T12" s="263"/>
      <c r="U12" s="285">
        <v>0.75</v>
      </c>
      <c r="V12" s="124"/>
      <c r="W12" s="278"/>
      <c r="X12" s="266" t="s">
        <v>133</v>
      </c>
      <c r="Y12" s="299" t="s">
        <v>134</v>
      </c>
      <c r="Z12" s="273"/>
      <c r="AA12" s="453" t="s">
        <v>132</v>
      </c>
      <c r="AB12" s="454"/>
      <c r="AC12" s="273"/>
      <c r="AD12" s="453" t="s">
        <v>136</v>
      </c>
      <c r="AE12" s="454"/>
      <c r="AF12" s="279"/>
      <c r="AG12" s="124"/>
      <c r="AH12" s="124"/>
      <c r="AI12" s="104"/>
      <c r="AJ12" s="103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</row>
    <row r="13" spans="1:81" s="105" customFormat="1" ht="21" customHeight="1" thickBot="1">
      <c r="A13" s="103"/>
      <c r="B13" s="291"/>
      <c r="C13" s="294">
        <v>6</v>
      </c>
      <c r="D13" s="379" t="s">
        <v>154</v>
      </c>
      <c r="E13" s="380">
        <v>7</v>
      </c>
      <c r="F13" s="381">
        <v>1</v>
      </c>
      <c r="G13" s="389">
        <v>1.25</v>
      </c>
      <c r="H13" s="409">
        <f t="shared" si="0"/>
        <v>8.75</v>
      </c>
      <c r="I13" s="410">
        <f t="shared" si="1"/>
        <v>8.7499999999999994E-2</v>
      </c>
      <c r="J13" s="471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4">
        <f t="shared" si="2"/>
        <v>0</v>
      </c>
      <c r="R13" s="124"/>
      <c r="S13" s="285">
        <v>0</v>
      </c>
      <c r="T13" s="263"/>
      <c r="U13" s="285">
        <v>0.75</v>
      </c>
      <c r="V13" s="124"/>
      <c r="W13" s="278"/>
      <c r="X13" s="493">
        <f>resultados!E7</f>
        <v>0</v>
      </c>
      <c r="Y13" s="495">
        <f>resultados!E8</f>
        <v>0</v>
      </c>
      <c r="Z13" s="273"/>
      <c r="AA13" s="459">
        <f>resultados!G9</f>
        <v>0</v>
      </c>
      <c r="AB13" s="460"/>
      <c r="AC13" s="273"/>
      <c r="AD13" s="463">
        <f ca="1">'Ciclo de Estudos'!Q6</f>
        <v>162</v>
      </c>
      <c r="AE13" s="464"/>
      <c r="AF13" s="279"/>
      <c r="AG13" s="124"/>
      <c r="AH13" s="124"/>
      <c r="AI13" s="104"/>
      <c r="AJ13" s="103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</row>
    <row r="14" spans="1:81" s="105" customFormat="1" ht="21" customHeight="1" thickBot="1">
      <c r="A14" s="103"/>
      <c r="B14" s="291"/>
      <c r="C14" s="294">
        <v>7</v>
      </c>
      <c r="D14" s="382" t="s">
        <v>155</v>
      </c>
      <c r="E14" s="383">
        <v>6</v>
      </c>
      <c r="F14" s="384">
        <v>1</v>
      </c>
      <c r="G14" s="390">
        <v>1.25</v>
      </c>
      <c r="H14" s="411">
        <f t="shared" si="0"/>
        <v>7.5</v>
      </c>
      <c r="I14" s="412">
        <f t="shared" si="1"/>
        <v>7.4999999999999997E-2</v>
      </c>
      <c r="J14" s="471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4">
        <f t="shared" si="2"/>
        <v>0</v>
      </c>
      <c r="R14" s="124"/>
      <c r="S14" s="285">
        <v>0</v>
      </c>
      <c r="T14" s="263"/>
      <c r="U14" s="285">
        <v>0.75</v>
      </c>
      <c r="V14" s="124"/>
      <c r="W14" s="278"/>
      <c r="X14" s="494"/>
      <c r="Y14" s="496"/>
      <c r="Z14" s="273"/>
      <c r="AA14" s="461"/>
      <c r="AB14" s="462"/>
      <c r="AC14" s="273"/>
      <c r="AD14" s="465"/>
      <c r="AE14" s="466"/>
      <c r="AF14" s="279"/>
      <c r="AG14" s="124"/>
      <c r="AH14" s="124"/>
      <c r="AI14" s="130"/>
      <c r="AJ14" s="103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</row>
    <row r="15" spans="1:81" s="105" customFormat="1" ht="21" customHeight="1" thickBot="1">
      <c r="A15" s="103"/>
      <c r="B15" s="291"/>
      <c r="C15" s="294">
        <v>8</v>
      </c>
      <c r="D15" s="374" t="s">
        <v>156</v>
      </c>
      <c r="E15" s="385">
        <v>5</v>
      </c>
      <c r="F15" s="386">
        <v>1</v>
      </c>
      <c r="G15" s="386">
        <v>1.25</v>
      </c>
      <c r="H15" s="407">
        <f t="shared" si="0"/>
        <v>6.25</v>
      </c>
      <c r="I15" s="408">
        <f t="shared" si="1"/>
        <v>6.25E-2</v>
      </c>
      <c r="J15" s="471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4">
        <f t="shared" si="2"/>
        <v>0</v>
      </c>
      <c r="R15" s="124"/>
      <c r="S15" s="285">
        <v>0</v>
      </c>
      <c r="T15" s="263"/>
      <c r="U15" s="285">
        <v>0.75</v>
      </c>
      <c r="V15" s="124"/>
      <c r="W15" s="278"/>
      <c r="X15" s="273"/>
      <c r="Y15" s="273"/>
      <c r="Z15" s="274"/>
      <c r="AA15" s="273"/>
      <c r="AB15" s="273"/>
      <c r="AC15" s="273"/>
      <c r="AD15" s="273"/>
      <c r="AE15" s="273"/>
      <c r="AF15" s="279"/>
      <c r="AG15" s="124"/>
      <c r="AH15" s="124"/>
      <c r="AI15" s="130"/>
      <c r="AJ15" s="103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</row>
    <row r="16" spans="1:81" s="105" customFormat="1" ht="21" customHeight="1" thickBot="1">
      <c r="A16" s="103"/>
      <c r="B16" s="291"/>
      <c r="C16" s="294">
        <v>9</v>
      </c>
      <c r="D16" s="374" t="s">
        <v>162</v>
      </c>
      <c r="E16" s="385">
        <v>5</v>
      </c>
      <c r="F16" s="386">
        <v>1</v>
      </c>
      <c r="G16" s="386">
        <v>1.25</v>
      </c>
      <c r="H16" s="413">
        <f t="shared" si="0"/>
        <v>6.25</v>
      </c>
      <c r="I16" s="414">
        <f t="shared" ref="I16" si="3">H16/$H$20</f>
        <v>6.25E-2</v>
      </c>
      <c r="J16" s="471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4">
        <f t="shared" si="2"/>
        <v>0</v>
      </c>
      <c r="R16" s="124"/>
      <c r="S16" s="285">
        <v>0</v>
      </c>
      <c r="T16" s="263"/>
      <c r="U16" s="285">
        <v>0.75</v>
      </c>
      <c r="V16" s="124"/>
      <c r="W16" s="280"/>
      <c r="X16" s="433"/>
      <c r="Y16" s="433"/>
      <c r="Z16" s="281"/>
      <c r="AA16" s="433"/>
      <c r="AB16" s="433"/>
      <c r="AC16" s="281"/>
      <c r="AD16" s="281"/>
      <c r="AE16" s="281"/>
      <c r="AF16" s="282"/>
      <c r="AG16" s="124"/>
      <c r="AH16" s="124"/>
      <c r="AI16" s="130"/>
      <c r="AJ16" s="103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</row>
    <row r="17" spans="1:1036" s="105" customFormat="1" ht="21" customHeight="1" thickBot="1">
      <c r="A17" s="103"/>
      <c r="B17" s="291"/>
      <c r="C17" s="294">
        <v>10</v>
      </c>
      <c r="D17" s="374" t="s">
        <v>113</v>
      </c>
      <c r="E17" s="385">
        <v>5</v>
      </c>
      <c r="F17" s="386">
        <v>1</v>
      </c>
      <c r="G17" s="386">
        <v>1.25</v>
      </c>
      <c r="H17" s="413">
        <f t="shared" si="0"/>
        <v>6.25</v>
      </c>
      <c r="I17" s="414">
        <f>H17/$H$20</f>
        <v>6.25E-2</v>
      </c>
      <c r="J17" s="471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4">
        <f>IF(L17,P17/L17,0)</f>
        <v>0</v>
      </c>
      <c r="R17" s="124"/>
      <c r="S17" s="285">
        <v>0</v>
      </c>
      <c r="T17" s="263"/>
      <c r="U17" s="285">
        <v>0.75</v>
      </c>
      <c r="V17" s="124"/>
      <c r="W17" s="124"/>
      <c r="X17" s="434"/>
      <c r="Y17" s="434"/>
      <c r="Z17" s="124"/>
      <c r="AA17" s="435"/>
      <c r="AB17" s="435"/>
      <c r="AC17" s="124"/>
      <c r="AD17" s="124"/>
      <c r="AE17" s="124"/>
      <c r="AF17" s="124"/>
      <c r="AG17" s="124"/>
      <c r="AH17" s="124"/>
      <c r="AI17" s="104"/>
      <c r="AJ17" s="103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</row>
    <row r="18" spans="1:1036" s="105" customFormat="1" ht="21" customHeight="1" thickBot="1">
      <c r="A18" s="103"/>
      <c r="B18" s="291"/>
      <c r="C18" s="294">
        <v>11</v>
      </c>
      <c r="D18" s="387" t="s">
        <v>163</v>
      </c>
      <c r="E18" s="343">
        <v>3</v>
      </c>
      <c r="F18" s="344">
        <v>1</v>
      </c>
      <c r="G18" s="342">
        <v>1.25</v>
      </c>
      <c r="H18" s="168">
        <f>E18*G18</f>
        <v>3.75</v>
      </c>
      <c r="I18" s="402">
        <f>H18/$H$20</f>
        <v>3.7499999999999999E-2</v>
      </c>
      <c r="J18" s="471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84">
        <f>IF(L18,P18/L18,0)</f>
        <v>0</v>
      </c>
      <c r="R18" s="124"/>
      <c r="S18" s="285">
        <v>0</v>
      </c>
      <c r="T18" s="263"/>
      <c r="U18" s="285">
        <v>0.75</v>
      </c>
      <c r="V18" s="124"/>
      <c r="W18" s="124"/>
      <c r="X18" s="434"/>
      <c r="Y18" s="434"/>
      <c r="Z18" s="124"/>
      <c r="AA18" s="435"/>
      <c r="AB18" s="435"/>
      <c r="AC18" s="124"/>
      <c r="AD18" s="124"/>
      <c r="AE18" s="124"/>
      <c r="AF18" s="124"/>
      <c r="AG18" s="124"/>
      <c r="AH18" s="124"/>
      <c r="AI18" s="104"/>
      <c r="AJ18" s="103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</row>
    <row r="19" spans="1:1036" s="105" customFormat="1" ht="21" customHeight="1" thickBot="1">
      <c r="A19" s="103"/>
      <c r="B19" s="291"/>
      <c r="C19" s="294">
        <v>12</v>
      </c>
      <c r="D19" s="379" t="s">
        <v>164</v>
      </c>
      <c r="E19" s="388">
        <v>6</v>
      </c>
      <c r="F19" s="389">
        <v>1</v>
      </c>
      <c r="G19" s="389">
        <v>1.25</v>
      </c>
      <c r="H19" s="415">
        <f>E19*G19</f>
        <v>7.5</v>
      </c>
      <c r="I19" s="416">
        <f>H19/$H$20</f>
        <v>7.4999999999999997E-2</v>
      </c>
      <c r="J19" s="472"/>
      <c r="K19" s="127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84">
        <f t="shared" si="2"/>
        <v>0</v>
      </c>
      <c r="R19" s="124"/>
      <c r="S19" s="285">
        <v>0</v>
      </c>
      <c r="T19" s="263"/>
      <c r="U19" s="285">
        <v>0.75</v>
      </c>
      <c r="V19" s="124"/>
      <c r="W19" s="124"/>
      <c r="X19" s="124"/>
      <c r="Y19" s="438"/>
      <c r="Z19" s="438"/>
      <c r="AA19" s="437"/>
      <c r="AB19" s="437"/>
      <c r="AC19" s="437"/>
      <c r="AD19" s="124"/>
      <c r="AE19" s="124"/>
      <c r="AF19" s="124"/>
      <c r="AG19" s="124"/>
      <c r="AH19" s="124"/>
      <c r="AI19" s="104"/>
      <c r="AJ19" s="103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/>
      <c r="BZ19" s="288"/>
      <c r="CA19" s="288"/>
      <c r="CB19" s="288"/>
      <c r="CC19" s="288"/>
    </row>
    <row r="20" spans="1:1036" s="105" customFormat="1" ht="21" customHeight="1" thickBot="1">
      <c r="A20" s="103"/>
      <c r="B20" s="290"/>
      <c r="C20" s="164"/>
      <c r="D20" s="169" t="s">
        <v>12</v>
      </c>
      <c r="E20" s="170">
        <f>SUM(E8:E19)</f>
        <v>80</v>
      </c>
      <c r="F20" s="171" t="s">
        <v>13</v>
      </c>
      <c r="G20" s="170"/>
      <c r="H20" s="170">
        <f>SUM(H2:H19)</f>
        <v>100</v>
      </c>
      <c r="I20" s="172">
        <f>SUM(I8:I19)</f>
        <v>1</v>
      </c>
      <c r="J20" s="395">
        <v>0.6</v>
      </c>
      <c r="K20" s="127"/>
      <c r="L20" s="286">
        <f>SUM(L8:L19)</f>
        <v>0</v>
      </c>
      <c r="M20" s="66">
        <f>SUM(M8:M19)</f>
        <v>0</v>
      </c>
      <c r="N20" s="66">
        <f>SUM(N8:N19)</f>
        <v>0</v>
      </c>
      <c r="O20" s="66">
        <f>SUM(O8:O19)</f>
        <v>0</v>
      </c>
      <c r="P20" s="286">
        <f>SUM(P8:P19)</f>
        <v>0</v>
      </c>
      <c r="Q20" s="326">
        <f>AA13</f>
        <v>0</v>
      </c>
      <c r="R20" s="124"/>
      <c r="S20" s="327">
        <v>0</v>
      </c>
      <c r="T20" s="264"/>
      <c r="U20" s="327">
        <v>0.75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04"/>
      <c r="AJ20" s="103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 s="288"/>
      <c r="BJ20" s="288"/>
      <c r="BK20" s="288"/>
      <c r="BL20" s="288"/>
      <c r="BM20" s="288"/>
      <c r="BN20" s="288"/>
      <c r="BO20" s="288"/>
      <c r="BP20" s="288"/>
      <c r="BQ20" s="288"/>
      <c r="BR20" s="288"/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  <c r="CC20" s="288"/>
    </row>
    <row r="21" spans="1:1036" ht="25.5" customHeight="1" thickBot="1">
      <c r="A21" s="103"/>
      <c r="B21" s="104"/>
      <c r="C21" s="165"/>
      <c r="D21" s="165"/>
      <c r="E21" s="165"/>
      <c r="F21" s="165"/>
      <c r="G21" s="165"/>
      <c r="H21" s="391" t="s">
        <v>111</v>
      </c>
      <c r="I21" s="392">
        <v>100</v>
      </c>
      <c r="J21" s="393">
        <v>0.6</v>
      </c>
      <c r="K21" s="127"/>
      <c r="L21" s="10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03"/>
    </row>
    <row r="22" spans="1:1036" ht="21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265"/>
      <c r="X22" s="124"/>
      <c r="Y22" s="449" t="s">
        <v>150</v>
      </c>
      <c r="Z22" s="450"/>
      <c r="AA22" s="440" t="s">
        <v>151</v>
      </c>
      <c r="AB22" s="441"/>
      <c r="AC22" s="442"/>
      <c r="AD22" s="124"/>
      <c r="AE22" s="124"/>
      <c r="AF22" s="124"/>
      <c r="AG22" s="124"/>
      <c r="AH22" s="124"/>
      <c r="AI22" s="124"/>
      <c r="AJ22" s="103"/>
    </row>
    <row r="23" spans="1:1036" ht="18.75" customHeight="1">
      <c r="A23" s="103"/>
      <c r="B23" s="104"/>
      <c r="C23" s="104"/>
      <c r="D23" s="104"/>
      <c r="E23" s="438"/>
      <c r="F23" s="438"/>
      <c r="G23" s="482"/>
      <c r="H23" s="482"/>
      <c r="I23" s="482"/>
      <c r="J23" s="104"/>
      <c r="K23" s="104"/>
      <c r="L23" s="10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451"/>
      <c r="Z23" s="452"/>
      <c r="AA23" s="443"/>
      <c r="AB23" s="444"/>
      <c r="AC23" s="445"/>
      <c r="AD23" s="124"/>
      <c r="AE23" s="124"/>
      <c r="AF23" s="124"/>
      <c r="AG23" s="124"/>
      <c r="AH23" s="124"/>
      <c r="AI23" s="124"/>
      <c r="AJ23" s="103"/>
    </row>
    <row r="24" spans="1:1036" s="80" customFormat="1" ht="18.75" customHeight="1">
      <c r="A24" s="164"/>
      <c r="B24" s="165"/>
      <c r="C24" s="165"/>
      <c r="D24" s="165"/>
      <c r="E24" s="436"/>
      <c r="F24" s="436"/>
      <c r="G24" s="436"/>
      <c r="H24" s="436"/>
      <c r="I24" s="436"/>
      <c r="J24" s="165"/>
      <c r="K24" s="165"/>
      <c r="L24" s="165"/>
      <c r="M24" s="166"/>
      <c r="N24" s="166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446" t="s">
        <v>261</v>
      </c>
      <c r="Z24" s="447"/>
      <c r="AA24" s="448" t="s">
        <v>261</v>
      </c>
      <c r="AB24" s="448"/>
      <c r="AC24" s="448"/>
      <c r="AD24" s="124"/>
      <c r="AE24" s="124"/>
      <c r="AF24" s="124"/>
      <c r="AG24" s="124"/>
      <c r="AH24" s="124"/>
      <c r="AI24" s="124"/>
      <c r="AJ24" s="164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</row>
    <row r="25" spans="1:1036" s="80" customFormat="1" ht="24.95" customHeight="1">
      <c r="A25" s="164"/>
      <c r="B25" s="165"/>
      <c r="C25" s="165"/>
      <c r="D25" s="165"/>
      <c r="E25" s="165"/>
      <c r="F25" s="165"/>
      <c r="G25" s="436"/>
      <c r="H25" s="436"/>
      <c r="I25" s="436"/>
      <c r="J25" s="165"/>
      <c r="K25" s="165"/>
      <c r="L25" s="165"/>
      <c r="M25" s="166"/>
      <c r="N25" s="166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439"/>
      <c r="Z25" s="439"/>
      <c r="AA25" s="439"/>
      <c r="AB25" s="439"/>
      <c r="AC25" s="439"/>
      <c r="AD25" s="124"/>
      <c r="AE25" s="124"/>
      <c r="AF25" s="124"/>
      <c r="AG25" s="124"/>
      <c r="AH25" s="124"/>
      <c r="AI25" s="124"/>
      <c r="AJ25" s="164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65"/>
      <c r="E26" s="165"/>
      <c r="F26" s="165"/>
      <c r="G26" s="436"/>
      <c r="H26" s="436"/>
      <c r="I26" s="436"/>
      <c r="J26" s="165"/>
      <c r="K26" s="165"/>
      <c r="L26" s="165"/>
      <c r="M26" s="166"/>
      <c r="N26" s="166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73"/>
      <c r="E27" s="432"/>
      <c r="F27" s="432"/>
      <c r="G27" s="432"/>
      <c r="H27" s="432"/>
      <c r="I27" s="432"/>
      <c r="J27" s="165"/>
      <c r="K27" s="165"/>
      <c r="L27" s="165"/>
      <c r="M27" s="166"/>
      <c r="N27" s="166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3"/>
      <c r="E28" s="174"/>
      <c r="F28" s="174"/>
      <c r="G28" s="174"/>
      <c r="H28" s="174"/>
      <c r="I28" s="174"/>
      <c r="J28" s="165"/>
      <c r="K28" s="165"/>
      <c r="L28" s="165"/>
      <c r="M28" s="166"/>
      <c r="N28" s="125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3"/>
      <c r="E29" s="174"/>
      <c r="F29" s="174"/>
      <c r="G29" s="174"/>
      <c r="H29" s="174"/>
      <c r="I29" s="174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3"/>
      <c r="E30" s="174"/>
      <c r="F30" s="174"/>
      <c r="G30" s="174"/>
      <c r="H30" s="174"/>
      <c r="I30" s="174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3"/>
      <c r="E31" s="174"/>
      <c r="F31" s="174"/>
      <c r="G31" s="174"/>
      <c r="H31" s="174"/>
      <c r="I31" s="174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3"/>
      <c r="E32" s="174"/>
      <c r="F32" s="174"/>
      <c r="G32" s="174"/>
      <c r="H32" s="174"/>
      <c r="I32" s="174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3"/>
      <c r="E33" s="174"/>
      <c r="F33" s="174"/>
      <c r="G33" s="174"/>
      <c r="H33" s="174"/>
      <c r="I33" s="174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3"/>
      <c r="E34" s="174"/>
      <c r="F34" s="174"/>
      <c r="G34" s="174"/>
      <c r="H34" s="174"/>
      <c r="I34" s="174"/>
      <c r="J34" s="165"/>
      <c r="K34" s="165"/>
      <c r="L34" s="165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4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3"/>
      <c r="E35" s="174"/>
      <c r="F35" s="174"/>
      <c r="G35" s="174"/>
      <c r="H35" s="174"/>
      <c r="I35" s="174"/>
      <c r="J35" s="165"/>
      <c r="K35" s="165"/>
      <c r="L35" s="165"/>
      <c r="M35" s="73"/>
      <c r="N35" s="28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64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3"/>
      <c r="E36" s="174"/>
      <c r="F36" s="174"/>
      <c r="G36" s="174"/>
      <c r="H36" s="174"/>
      <c r="I36" s="174"/>
      <c r="J36" s="165"/>
      <c r="K36" s="165"/>
      <c r="L36" s="165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24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5"/>
      <c r="AJ36" s="164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3"/>
      <c r="E37" s="174"/>
      <c r="F37" s="174"/>
      <c r="G37" s="174"/>
      <c r="H37" s="174"/>
      <c r="I37" s="174"/>
      <c r="J37" s="165"/>
      <c r="K37" s="165"/>
      <c r="L37" s="165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24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5"/>
      <c r="AJ37" s="164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4.95" customHeight="1">
      <c r="A38" s="164"/>
      <c r="B38" s="165"/>
      <c r="C38" s="165"/>
      <c r="D38" s="173"/>
      <c r="E38" s="174"/>
      <c r="F38" s="174"/>
      <c r="G38" s="174"/>
      <c r="H38" s="174"/>
      <c r="I38" s="174"/>
      <c r="J38" s="165"/>
      <c r="K38" s="165"/>
      <c r="L38" s="165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5"/>
      <c r="AJ38" s="164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4.95" customHeight="1">
      <c r="A39" s="164"/>
      <c r="B39" s="165"/>
      <c r="C39" s="165"/>
      <c r="D39" s="173"/>
      <c r="E39" s="174"/>
      <c r="F39" s="174"/>
      <c r="G39" s="174"/>
      <c r="H39" s="174"/>
      <c r="I39" s="174"/>
      <c r="J39" s="165"/>
      <c r="K39" s="165"/>
      <c r="L39" s="165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5"/>
      <c r="AJ39" s="164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4.95" customHeight="1">
      <c r="A40" s="164"/>
      <c r="B40" s="165"/>
      <c r="C40" s="165"/>
      <c r="D40" s="173"/>
      <c r="E40" s="174"/>
      <c r="F40" s="174"/>
      <c r="G40" s="174"/>
      <c r="H40" s="174"/>
      <c r="I40" s="174"/>
      <c r="J40" s="165"/>
      <c r="K40" s="165"/>
      <c r="L40" s="165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5"/>
      <c r="AJ40" s="164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6.25" customHeight="1">
      <c r="A41" s="164"/>
      <c r="B41" s="165"/>
      <c r="C41" s="165"/>
      <c r="D41" s="173"/>
      <c r="E41" s="174"/>
      <c r="F41" s="174"/>
      <c r="G41" s="174"/>
      <c r="H41" s="174"/>
      <c r="I41" s="174"/>
      <c r="J41" s="165"/>
      <c r="K41" s="165"/>
      <c r="L41" s="165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5"/>
      <c r="AJ41" s="164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3"/>
      <c r="E42" s="174"/>
      <c r="F42" s="174"/>
      <c r="G42" s="174"/>
      <c r="H42" s="174"/>
      <c r="I42" s="174"/>
      <c r="J42" s="165"/>
      <c r="K42" s="165"/>
      <c r="L42" s="165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5"/>
      <c r="AJ42" s="164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3"/>
      <c r="E43" s="174"/>
      <c r="F43" s="174"/>
      <c r="G43" s="174"/>
      <c r="H43" s="174"/>
      <c r="I43" s="174"/>
      <c r="J43" s="165"/>
      <c r="K43" s="165"/>
      <c r="L43" s="165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5"/>
      <c r="AJ43" s="164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3"/>
      <c r="E44" s="174"/>
      <c r="F44" s="174"/>
      <c r="G44" s="174"/>
      <c r="H44" s="174"/>
      <c r="I44" s="174"/>
      <c r="J44" s="165"/>
      <c r="K44" s="165"/>
      <c r="L44" s="165"/>
      <c r="M44" s="73"/>
      <c r="N44" s="28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5"/>
      <c r="AJ44" s="164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26.25" customHeight="1">
      <c r="A45" s="164"/>
      <c r="B45" s="165"/>
      <c r="C45" s="165"/>
      <c r="D45" s="173"/>
      <c r="E45" s="174"/>
      <c r="F45" s="174"/>
      <c r="G45" s="174"/>
      <c r="H45" s="174"/>
      <c r="I45" s="174"/>
      <c r="J45" s="165"/>
      <c r="K45" s="165"/>
      <c r="L45" s="165"/>
      <c r="M45" s="73"/>
      <c r="N45" s="28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65"/>
      <c r="AJ45" s="164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26.25" customHeight="1">
      <c r="A46" s="164"/>
      <c r="B46" s="165"/>
      <c r="C46" s="165"/>
      <c r="D46" s="173"/>
      <c r="E46" s="174"/>
      <c r="F46" s="174"/>
      <c r="G46" s="174"/>
      <c r="H46" s="174"/>
      <c r="I46" s="174"/>
      <c r="J46" s="165"/>
      <c r="K46" s="165"/>
      <c r="L46" s="165"/>
      <c r="M46" s="73"/>
      <c r="N46" s="28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65"/>
      <c r="AJ46" s="164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80" customFormat="1" ht="26.25" customHeight="1">
      <c r="A47" s="164"/>
      <c r="B47" s="165"/>
      <c r="C47" s="165"/>
      <c r="D47" s="173"/>
      <c r="E47" s="174"/>
      <c r="F47" s="174"/>
      <c r="G47" s="174"/>
      <c r="H47" s="174"/>
      <c r="I47" s="174"/>
      <c r="J47" s="165"/>
      <c r="K47" s="165"/>
      <c r="L47" s="165"/>
      <c r="M47" s="73"/>
      <c r="N47" s="28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65"/>
      <c r="AJ47" s="164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</row>
    <row r="48" spans="1:1036" s="80" customFormat="1" ht="15.75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65"/>
      <c r="AJ48" s="164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  <c r="AMV48" s="167"/>
    </row>
    <row r="49" spans="1:1036" s="80" customFormat="1" ht="5.2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  <c r="AMV49" s="167"/>
    </row>
    <row r="50" spans="1:1036" s="339" customForma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89"/>
      <c r="ET50" s="289"/>
      <c r="EU50" s="289"/>
      <c r="EV50" s="289"/>
      <c r="EW50" s="289"/>
      <c r="EX50" s="289"/>
      <c r="EY50" s="289"/>
      <c r="EZ50" s="289"/>
      <c r="FA50" s="289"/>
      <c r="FB50" s="289"/>
      <c r="FC50" s="289"/>
      <c r="FD50" s="289"/>
      <c r="FE50" s="289"/>
      <c r="FF50" s="289"/>
      <c r="FG50" s="289"/>
      <c r="FH50" s="289"/>
      <c r="FI50" s="289"/>
      <c r="FJ50" s="289"/>
      <c r="FK50" s="289"/>
      <c r="FL50" s="289"/>
      <c r="FM50" s="289"/>
      <c r="FN50" s="289"/>
      <c r="FO50" s="289"/>
      <c r="FP50" s="289"/>
      <c r="FQ50" s="289"/>
      <c r="FR50" s="289"/>
      <c r="FS50" s="289"/>
      <c r="FT50" s="289"/>
      <c r="FU50" s="289"/>
      <c r="FV50" s="289"/>
      <c r="FW50" s="289"/>
      <c r="FX50" s="289"/>
      <c r="FY50" s="289"/>
      <c r="FZ50" s="289"/>
      <c r="GA50" s="289"/>
      <c r="GB50" s="289"/>
      <c r="GC50" s="289"/>
      <c r="GD50" s="289"/>
      <c r="GE50" s="289"/>
      <c r="GF50" s="289"/>
      <c r="GG50" s="289"/>
      <c r="GH50" s="289"/>
      <c r="GI50" s="289"/>
      <c r="GJ50" s="289"/>
      <c r="GK50" s="289"/>
      <c r="GL50" s="289"/>
      <c r="GM50" s="289"/>
      <c r="GN50" s="289"/>
      <c r="GO50" s="289"/>
      <c r="GP50" s="289"/>
      <c r="GQ50" s="289"/>
      <c r="GR50" s="289"/>
      <c r="GS50" s="289"/>
      <c r="GT50" s="289"/>
      <c r="GU50" s="289"/>
      <c r="GV50" s="289"/>
      <c r="GW50" s="289"/>
      <c r="GX50" s="289"/>
      <c r="GY50" s="289"/>
      <c r="GZ50" s="289"/>
      <c r="HA50" s="289"/>
      <c r="HB50" s="289"/>
      <c r="HC50" s="289"/>
      <c r="HD50" s="289"/>
      <c r="HE50" s="289"/>
      <c r="HF50" s="289"/>
      <c r="HG50" s="289"/>
      <c r="HH50" s="289"/>
      <c r="HI50" s="289"/>
      <c r="HJ50" s="289"/>
      <c r="HK50" s="289"/>
      <c r="HL50" s="289"/>
      <c r="HM50" s="289"/>
      <c r="HN50" s="289"/>
      <c r="HO50" s="289"/>
      <c r="HP50" s="289"/>
      <c r="HQ50" s="289"/>
      <c r="HR50" s="289"/>
      <c r="HS50" s="289"/>
      <c r="HT50" s="289"/>
      <c r="HU50" s="289"/>
      <c r="HV50" s="289"/>
      <c r="HW50" s="289"/>
      <c r="HX50" s="289"/>
      <c r="HY50" s="289"/>
      <c r="HZ50" s="289"/>
      <c r="IA50" s="289"/>
      <c r="IB50" s="289"/>
      <c r="IC50" s="289"/>
      <c r="ID50" s="289"/>
      <c r="IE50" s="289"/>
      <c r="IF50" s="289"/>
      <c r="IG50" s="289"/>
      <c r="IH50" s="289"/>
      <c r="II50" s="289"/>
      <c r="IJ50" s="289"/>
      <c r="IK50" s="289"/>
      <c r="IL50" s="289"/>
      <c r="IM50" s="289"/>
      <c r="IN50" s="289"/>
      <c r="IO50" s="289"/>
      <c r="IP50" s="289"/>
      <c r="IQ50" s="289"/>
      <c r="IR50" s="289"/>
      <c r="IS50" s="289"/>
      <c r="IT50" s="289"/>
      <c r="IU50" s="289"/>
      <c r="IV50" s="289"/>
      <c r="IW50" s="289"/>
      <c r="IX50" s="289"/>
      <c r="IY50" s="289"/>
      <c r="IZ50" s="289"/>
      <c r="JA50" s="289"/>
      <c r="JB50" s="289"/>
      <c r="JC50" s="289"/>
      <c r="JD50" s="289"/>
      <c r="JE50" s="289"/>
      <c r="JF50" s="289"/>
      <c r="JG50" s="289"/>
      <c r="JH50" s="289"/>
      <c r="JI50" s="289"/>
      <c r="JJ50" s="289"/>
      <c r="JK50" s="289"/>
      <c r="JL50" s="289"/>
      <c r="JM50" s="289"/>
      <c r="JN50" s="289"/>
      <c r="JO50" s="289"/>
      <c r="JP50" s="289"/>
      <c r="JQ50" s="289"/>
      <c r="JR50" s="289"/>
      <c r="JS50" s="289"/>
      <c r="JT50" s="289"/>
      <c r="JU50" s="289"/>
      <c r="JV50" s="289"/>
      <c r="JW50" s="289"/>
      <c r="JX50" s="289"/>
      <c r="JY50" s="289"/>
      <c r="JZ50" s="289"/>
      <c r="KA50" s="289"/>
      <c r="KB50" s="289"/>
      <c r="KC50" s="289"/>
      <c r="KD50" s="289"/>
      <c r="KE50" s="289"/>
      <c r="KF50" s="289"/>
      <c r="KG50" s="289"/>
      <c r="KH50" s="289"/>
      <c r="KI50" s="289"/>
      <c r="KJ50" s="289"/>
      <c r="KK50" s="289"/>
      <c r="KL50" s="289"/>
      <c r="KM50" s="289"/>
      <c r="KN50" s="289"/>
      <c r="KO50" s="289"/>
      <c r="KP50" s="289"/>
      <c r="KQ50" s="289"/>
      <c r="KR50" s="289"/>
      <c r="KS50" s="289"/>
      <c r="KT50" s="289"/>
      <c r="KU50" s="289"/>
      <c r="KV50" s="289"/>
      <c r="KW50" s="289"/>
      <c r="KX50" s="289"/>
      <c r="KY50" s="289"/>
      <c r="KZ50" s="289"/>
      <c r="LA50" s="289"/>
      <c r="LB50" s="289"/>
      <c r="LC50" s="289"/>
      <c r="LD50" s="289"/>
      <c r="LE50" s="289"/>
      <c r="LF50" s="289"/>
      <c r="LG50" s="289"/>
      <c r="LH50" s="289"/>
      <c r="LI50" s="289"/>
      <c r="LJ50" s="289"/>
      <c r="LK50" s="289"/>
      <c r="LL50" s="289"/>
      <c r="LM50" s="289"/>
      <c r="LN50" s="289"/>
      <c r="LO50" s="289"/>
      <c r="LP50" s="289"/>
      <c r="LQ50" s="289"/>
      <c r="LR50" s="289"/>
      <c r="LS50" s="289"/>
      <c r="LT50" s="289"/>
      <c r="LU50" s="289"/>
      <c r="LV50" s="289"/>
      <c r="LW50" s="289"/>
      <c r="LX50" s="289"/>
      <c r="LY50" s="289"/>
      <c r="LZ50" s="289"/>
      <c r="MA50" s="289"/>
      <c r="MB50" s="289"/>
      <c r="MC50" s="289"/>
      <c r="MD50" s="289"/>
      <c r="ME50" s="289"/>
      <c r="MF50" s="289"/>
      <c r="MG50" s="289"/>
      <c r="MH50" s="289"/>
      <c r="MI50" s="289"/>
      <c r="MJ50" s="289"/>
      <c r="MK50" s="289"/>
      <c r="ML50" s="289"/>
      <c r="MM50" s="289"/>
      <c r="MN50" s="289"/>
      <c r="MO50" s="289"/>
      <c r="MP50" s="289"/>
      <c r="MQ50" s="289"/>
      <c r="MR50" s="289"/>
      <c r="MS50" s="289"/>
      <c r="MT50" s="289"/>
      <c r="MU50" s="289"/>
      <c r="MV50" s="289"/>
      <c r="MW50" s="289"/>
      <c r="MX50" s="289"/>
      <c r="MY50" s="289"/>
      <c r="MZ50" s="289"/>
      <c r="NA50" s="289"/>
      <c r="NB50" s="289"/>
      <c r="NC50" s="289"/>
      <c r="ND50" s="289"/>
      <c r="NE50" s="289"/>
      <c r="NF50" s="289"/>
      <c r="NG50" s="289"/>
      <c r="NH50" s="289"/>
      <c r="NI50" s="289"/>
      <c r="NJ50" s="289"/>
      <c r="NK50" s="289"/>
      <c r="NL50" s="289"/>
      <c r="NM50" s="289"/>
      <c r="NN50" s="289"/>
      <c r="NO50" s="289"/>
      <c r="NP50" s="289"/>
      <c r="NQ50" s="289"/>
      <c r="NR50" s="289"/>
      <c r="NS50" s="289"/>
      <c r="NT50" s="289"/>
      <c r="NU50" s="289"/>
      <c r="NV50" s="289"/>
      <c r="NW50" s="289"/>
      <c r="NX50" s="289"/>
      <c r="NY50" s="289"/>
      <c r="NZ50" s="289"/>
      <c r="OA50" s="289"/>
      <c r="OB50" s="289"/>
      <c r="OC50" s="289"/>
      <c r="OD50" s="289"/>
      <c r="OE50" s="289"/>
      <c r="OF50" s="289"/>
      <c r="OG50" s="289"/>
      <c r="OH50" s="289"/>
      <c r="OI50" s="289"/>
      <c r="OJ50" s="289"/>
      <c r="OK50" s="289"/>
      <c r="OL50" s="289"/>
      <c r="OM50" s="289"/>
      <c r="ON50" s="289"/>
      <c r="OO50" s="289"/>
      <c r="OP50" s="289"/>
      <c r="OQ50" s="289"/>
      <c r="OR50" s="289"/>
      <c r="OS50" s="289"/>
      <c r="OT50" s="289"/>
      <c r="OU50" s="289"/>
      <c r="OV50" s="289"/>
      <c r="OW50" s="289"/>
      <c r="OX50" s="289"/>
      <c r="OY50" s="289"/>
      <c r="OZ50" s="289"/>
      <c r="PA50" s="289"/>
      <c r="PB50" s="289"/>
      <c r="PC50" s="289"/>
      <c r="PD50" s="289"/>
      <c r="PE50" s="289"/>
      <c r="PF50" s="289"/>
      <c r="PG50" s="289"/>
      <c r="PH50" s="289"/>
      <c r="PI50" s="289"/>
      <c r="PJ50" s="289"/>
      <c r="PK50" s="289"/>
      <c r="PL50" s="289"/>
      <c r="PM50" s="289"/>
      <c r="PN50" s="289"/>
      <c r="PO50" s="289"/>
      <c r="PP50" s="289"/>
      <c r="PQ50" s="289"/>
      <c r="PR50" s="289"/>
      <c r="PS50" s="289"/>
      <c r="PT50" s="289"/>
      <c r="PU50" s="289"/>
      <c r="PV50" s="289"/>
      <c r="PW50" s="289"/>
      <c r="PX50" s="289"/>
      <c r="PY50" s="289"/>
      <c r="PZ50" s="289"/>
      <c r="QA50" s="289"/>
      <c r="QB50" s="289"/>
      <c r="QC50" s="289"/>
      <c r="QD50" s="289"/>
      <c r="QE50" s="289"/>
      <c r="QF50" s="289"/>
      <c r="QG50" s="289"/>
      <c r="QH50" s="289"/>
      <c r="QI50" s="289"/>
      <c r="QJ50" s="289"/>
      <c r="QK50" s="289"/>
      <c r="QL50" s="289"/>
      <c r="QM50" s="289"/>
      <c r="QN50" s="289"/>
      <c r="QO50" s="289"/>
      <c r="QP50" s="289"/>
      <c r="QQ50" s="289"/>
      <c r="QR50" s="289"/>
      <c r="QS50" s="289"/>
      <c r="QT50" s="289"/>
      <c r="QU50" s="289"/>
      <c r="QV50" s="289"/>
      <c r="QW50" s="289"/>
      <c r="QX50" s="289"/>
      <c r="QY50" s="289"/>
      <c r="QZ50" s="289"/>
      <c r="RA50" s="289"/>
      <c r="RB50" s="289"/>
      <c r="RC50" s="289"/>
      <c r="RD50" s="289"/>
      <c r="RE50" s="289"/>
      <c r="RF50" s="289"/>
      <c r="RG50" s="289"/>
      <c r="RH50" s="289"/>
      <c r="RI50" s="289"/>
      <c r="RJ50" s="289"/>
      <c r="RK50" s="289"/>
      <c r="RL50" s="289"/>
      <c r="RM50" s="289"/>
      <c r="RN50" s="289"/>
      <c r="RO50" s="289"/>
      <c r="RP50" s="289"/>
      <c r="RQ50" s="289"/>
      <c r="RR50" s="289"/>
      <c r="RS50" s="289"/>
      <c r="RT50" s="289"/>
      <c r="RU50" s="289"/>
      <c r="RV50" s="289"/>
      <c r="RW50" s="289"/>
      <c r="RX50" s="289"/>
      <c r="RY50" s="289"/>
      <c r="RZ50" s="289"/>
      <c r="SA50" s="289"/>
      <c r="SB50" s="289"/>
      <c r="SC50" s="289"/>
      <c r="SD50" s="289"/>
      <c r="SE50" s="289"/>
      <c r="SF50" s="289"/>
      <c r="SG50" s="289"/>
      <c r="SH50" s="289"/>
      <c r="SI50" s="289"/>
      <c r="SJ50" s="289"/>
      <c r="SK50" s="289"/>
      <c r="SL50" s="289"/>
      <c r="SM50" s="289"/>
      <c r="SN50" s="289"/>
      <c r="SO50" s="289"/>
      <c r="SP50" s="289"/>
      <c r="SQ50" s="289"/>
      <c r="SR50" s="289"/>
      <c r="SS50" s="289"/>
      <c r="ST50" s="289"/>
      <c r="SU50" s="289"/>
      <c r="SV50" s="289"/>
      <c r="SW50" s="289"/>
      <c r="SX50" s="289"/>
      <c r="SY50" s="289"/>
      <c r="SZ50" s="289"/>
      <c r="TA50" s="289"/>
      <c r="TB50" s="289"/>
      <c r="TC50" s="289"/>
      <c r="TD50" s="289"/>
      <c r="TE50" s="289"/>
      <c r="TF50" s="289"/>
      <c r="TG50" s="289"/>
      <c r="TH50" s="289"/>
      <c r="TI50" s="289"/>
      <c r="TJ50" s="289"/>
      <c r="TK50" s="289"/>
      <c r="TL50" s="289"/>
      <c r="TM50" s="289"/>
      <c r="TN50" s="289"/>
      <c r="TO50" s="289"/>
      <c r="TP50" s="289"/>
      <c r="TQ50" s="289"/>
      <c r="TR50" s="289"/>
      <c r="TS50" s="289"/>
      <c r="TT50" s="289"/>
      <c r="TU50" s="289"/>
      <c r="TV50" s="289"/>
      <c r="TW50" s="289"/>
      <c r="TX50" s="289"/>
      <c r="TY50" s="289"/>
      <c r="TZ50" s="289"/>
      <c r="UA50" s="289"/>
      <c r="UB50" s="289"/>
      <c r="UC50" s="289"/>
      <c r="UD50" s="289"/>
      <c r="UE50" s="289"/>
      <c r="UF50" s="289"/>
      <c r="UG50" s="289"/>
      <c r="UH50" s="289"/>
      <c r="UI50" s="289"/>
      <c r="UJ50" s="289"/>
      <c r="UK50" s="289"/>
      <c r="UL50" s="289"/>
      <c r="UM50" s="289"/>
      <c r="UN50" s="289"/>
      <c r="UO50" s="289"/>
      <c r="UP50" s="289"/>
      <c r="UQ50" s="289"/>
      <c r="UR50" s="289"/>
      <c r="US50" s="289"/>
      <c r="UT50" s="289"/>
      <c r="UU50" s="289"/>
      <c r="UV50" s="289"/>
      <c r="UW50" s="289"/>
      <c r="UX50" s="289"/>
      <c r="UY50" s="289"/>
      <c r="UZ50" s="289"/>
      <c r="VA50" s="289"/>
      <c r="VB50" s="289"/>
      <c r="VC50" s="289"/>
      <c r="VD50" s="289"/>
      <c r="VE50" s="289"/>
      <c r="VF50" s="289"/>
      <c r="VG50" s="289"/>
      <c r="VH50" s="289"/>
      <c r="VI50" s="289"/>
      <c r="VJ50" s="289"/>
      <c r="VK50" s="289"/>
      <c r="VL50" s="289"/>
      <c r="VM50" s="289"/>
      <c r="VN50" s="289"/>
      <c r="VO50" s="289"/>
      <c r="VP50" s="289"/>
      <c r="VQ50" s="289"/>
      <c r="VR50" s="289"/>
      <c r="VS50" s="289"/>
      <c r="VT50" s="289"/>
      <c r="VU50" s="289"/>
      <c r="VV50" s="289"/>
      <c r="VW50" s="289"/>
      <c r="VX50" s="289"/>
      <c r="VY50" s="289"/>
      <c r="VZ50" s="289"/>
      <c r="WA50" s="289"/>
      <c r="WB50" s="289"/>
      <c r="WC50" s="289"/>
      <c r="WD50" s="289"/>
      <c r="WE50" s="289"/>
      <c r="WF50" s="289"/>
      <c r="WG50" s="289"/>
      <c r="WH50" s="289"/>
      <c r="WI50" s="289"/>
      <c r="WJ50" s="289"/>
      <c r="WK50" s="289"/>
      <c r="WL50" s="289"/>
      <c r="WM50" s="289"/>
      <c r="WN50" s="289"/>
      <c r="WO50" s="289"/>
      <c r="WP50" s="289"/>
      <c r="WQ50" s="289"/>
      <c r="WR50" s="289"/>
      <c r="WS50" s="289"/>
      <c r="WT50" s="289"/>
      <c r="WU50" s="289"/>
      <c r="WV50" s="289"/>
      <c r="WW50" s="289"/>
      <c r="WX50" s="289"/>
      <c r="WY50" s="289"/>
      <c r="WZ50" s="289"/>
      <c r="XA50" s="289"/>
      <c r="XB50" s="289"/>
      <c r="XC50" s="289"/>
      <c r="XD50" s="289"/>
      <c r="XE50" s="289"/>
      <c r="XF50" s="289"/>
      <c r="XG50" s="289"/>
      <c r="XH50" s="289"/>
      <c r="XI50" s="289"/>
      <c r="XJ50" s="289"/>
      <c r="XK50" s="289"/>
      <c r="XL50" s="289"/>
      <c r="XM50" s="289"/>
      <c r="XN50" s="289"/>
      <c r="XO50" s="289"/>
      <c r="XP50" s="289"/>
      <c r="XQ50" s="289"/>
      <c r="XR50" s="289"/>
      <c r="XS50" s="289"/>
      <c r="XT50" s="289"/>
      <c r="XU50" s="289"/>
      <c r="XV50" s="289"/>
      <c r="XW50" s="289"/>
      <c r="XX50" s="289"/>
      <c r="XY50" s="289"/>
      <c r="XZ50" s="289"/>
      <c r="YA50" s="289"/>
      <c r="YB50" s="289"/>
      <c r="YC50" s="289"/>
      <c r="YD50" s="289"/>
      <c r="YE50" s="289"/>
      <c r="YF50" s="289"/>
      <c r="YG50" s="289"/>
      <c r="YH50" s="289"/>
      <c r="YI50" s="289"/>
      <c r="YJ50" s="289"/>
      <c r="YK50" s="289"/>
      <c r="YL50" s="289"/>
      <c r="YM50" s="289"/>
      <c r="YN50" s="289"/>
      <c r="YO50" s="289"/>
      <c r="YP50" s="289"/>
      <c r="YQ50" s="289"/>
      <c r="YR50" s="289"/>
      <c r="YS50" s="289"/>
      <c r="YT50" s="289"/>
      <c r="YU50" s="289"/>
      <c r="YV50" s="289"/>
      <c r="YW50" s="289"/>
      <c r="YX50" s="289"/>
      <c r="YY50" s="289"/>
      <c r="YZ50" s="289"/>
      <c r="ZA50" s="289"/>
      <c r="ZB50" s="289"/>
      <c r="ZC50" s="289"/>
      <c r="ZD50" s="289"/>
      <c r="ZE50" s="289"/>
      <c r="ZF50" s="289"/>
      <c r="ZG50" s="289"/>
      <c r="ZH50" s="289"/>
      <c r="ZI50" s="289"/>
      <c r="ZJ50" s="289"/>
      <c r="ZK50" s="289"/>
      <c r="ZL50" s="289"/>
      <c r="ZM50" s="289"/>
      <c r="ZN50" s="289"/>
      <c r="ZO50" s="289"/>
      <c r="ZP50" s="289"/>
      <c r="ZQ50" s="289"/>
      <c r="ZR50" s="289"/>
      <c r="ZS50" s="289"/>
      <c r="ZT50" s="289"/>
      <c r="ZU50" s="289"/>
      <c r="ZV50" s="289"/>
      <c r="ZW50" s="289"/>
      <c r="ZX50" s="289"/>
      <c r="ZY50" s="289"/>
      <c r="ZZ50" s="289"/>
      <c r="AAA50" s="289"/>
      <c r="AAB50" s="289"/>
      <c r="AAC50" s="289"/>
      <c r="AAD50" s="289"/>
      <c r="AAE50" s="289"/>
      <c r="AAF50" s="289"/>
      <c r="AAG50" s="289"/>
      <c r="AAH50" s="289"/>
      <c r="AAI50" s="289"/>
      <c r="AAJ50" s="289"/>
      <c r="AAK50" s="289"/>
      <c r="AAL50" s="289"/>
      <c r="AAM50" s="289"/>
      <c r="AAN50" s="289"/>
      <c r="AAO50" s="289"/>
      <c r="AAP50" s="289"/>
      <c r="AAQ50" s="289"/>
      <c r="AAR50" s="289"/>
      <c r="AAS50" s="289"/>
      <c r="AAT50" s="289"/>
      <c r="AAU50" s="289"/>
      <c r="AAV50" s="289"/>
      <c r="AAW50" s="289"/>
      <c r="AAX50" s="289"/>
      <c r="AAY50" s="289"/>
      <c r="AAZ50" s="289"/>
      <c r="ABA50" s="289"/>
      <c r="ABB50" s="289"/>
      <c r="ABC50" s="289"/>
      <c r="ABD50" s="289"/>
      <c r="ABE50" s="289"/>
      <c r="ABF50" s="289"/>
      <c r="ABG50" s="289"/>
      <c r="ABH50" s="289"/>
      <c r="ABI50" s="289"/>
      <c r="ABJ50" s="289"/>
      <c r="ABK50" s="289"/>
      <c r="ABL50" s="289"/>
      <c r="ABM50" s="289"/>
      <c r="ABN50" s="289"/>
      <c r="ABO50" s="289"/>
      <c r="ABP50" s="289"/>
      <c r="ABQ50" s="289"/>
      <c r="ABR50" s="289"/>
      <c r="ABS50" s="289"/>
      <c r="ABT50" s="289"/>
      <c r="ABU50" s="289"/>
      <c r="ABV50" s="289"/>
      <c r="ABW50" s="289"/>
      <c r="ABX50" s="289"/>
      <c r="ABY50" s="289"/>
      <c r="ABZ50" s="289"/>
      <c r="ACA50" s="289"/>
      <c r="ACB50" s="289"/>
      <c r="ACC50" s="289"/>
      <c r="ACD50" s="289"/>
      <c r="ACE50" s="289"/>
      <c r="ACF50" s="289"/>
      <c r="ACG50" s="289"/>
      <c r="ACH50" s="289"/>
      <c r="ACI50" s="289"/>
      <c r="ACJ50" s="289"/>
      <c r="ACK50" s="289"/>
      <c r="ACL50" s="289"/>
      <c r="ACM50" s="289"/>
      <c r="ACN50" s="289"/>
      <c r="ACO50" s="289"/>
      <c r="ACP50" s="289"/>
      <c r="ACQ50" s="289"/>
      <c r="ACR50" s="289"/>
      <c r="ACS50" s="289"/>
      <c r="ACT50" s="289"/>
      <c r="ACU50" s="289"/>
      <c r="ACV50" s="289"/>
      <c r="ACW50" s="289"/>
      <c r="ACX50" s="289"/>
      <c r="ACY50" s="289"/>
      <c r="ACZ50" s="289"/>
      <c r="ADA50" s="289"/>
      <c r="ADB50" s="289"/>
      <c r="ADC50" s="289"/>
      <c r="ADD50" s="289"/>
      <c r="ADE50" s="289"/>
      <c r="ADF50" s="289"/>
      <c r="ADG50" s="289"/>
      <c r="ADH50" s="289"/>
      <c r="ADI50" s="289"/>
      <c r="ADJ50" s="289"/>
      <c r="ADK50" s="289"/>
      <c r="ADL50" s="289"/>
      <c r="ADM50" s="289"/>
      <c r="ADN50" s="289"/>
      <c r="ADO50" s="289"/>
      <c r="ADP50" s="289"/>
      <c r="ADQ50" s="289"/>
      <c r="ADR50" s="289"/>
      <c r="ADS50" s="289"/>
      <c r="ADT50" s="289"/>
      <c r="ADU50" s="289"/>
      <c r="ADV50" s="289"/>
      <c r="ADW50" s="289"/>
      <c r="ADX50" s="289"/>
      <c r="ADY50" s="289"/>
      <c r="ADZ50" s="289"/>
      <c r="AEA50" s="289"/>
      <c r="AEB50" s="289"/>
      <c r="AEC50" s="289"/>
      <c r="AED50" s="289"/>
      <c r="AEE50" s="289"/>
      <c r="AEF50" s="289"/>
      <c r="AEG50" s="289"/>
      <c r="AEH50" s="289"/>
      <c r="AEI50" s="289"/>
      <c r="AEJ50" s="289"/>
      <c r="AEK50" s="289"/>
      <c r="AEL50" s="289"/>
      <c r="AEM50" s="289"/>
      <c r="AEN50" s="289"/>
      <c r="AEO50" s="289"/>
      <c r="AEP50" s="289"/>
      <c r="AEQ50" s="289"/>
      <c r="AER50" s="289"/>
      <c r="AES50" s="289"/>
      <c r="AET50" s="289"/>
      <c r="AEU50" s="289"/>
      <c r="AEV50" s="289"/>
      <c r="AEW50" s="289"/>
      <c r="AEX50" s="289"/>
      <c r="AEY50" s="289"/>
      <c r="AEZ50" s="289"/>
      <c r="AFA50" s="289"/>
      <c r="AFB50" s="289"/>
      <c r="AFC50" s="289"/>
      <c r="AFD50" s="289"/>
      <c r="AFE50" s="289"/>
      <c r="AFF50" s="289"/>
      <c r="AFG50" s="289"/>
      <c r="AFH50" s="289"/>
      <c r="AFI50" s="289"/>
      <c r="AFJ50" s="289"/>
      <c r="AFK50" s="289"/>
      <c r="AFL50" s="289"/>
      <c r="AFM50" s="289"/>
      <c r="AFN50" s="289"/>
      <c r="AFO50" s="289"/>
      <c r="AFP50" s="289"/>
      <c r="AFQ50" s="289"/>
      <c r="AFR50" s="289"/>
      <c r="AFS50" s="289"/>
      <c r="AFT50" s="289"/>
      <c r="AFU50" s="289"/>
      <c r="AFV50" s="289"/>
      <c r="AFW50" s="289"/>
      <c r="AFX50" s="289"/>
      <c r="AFY50" s="289"/>
      <c r="AFZ50" s="289"/>
      <c r="AGA50" s="289"/>
      <c r="AGB50" s="289"/>
      <c r="AGC50" s="289"/>
      <c r="AGD50" s="289"/>
      <c r="AGE50" s="289"/>
      <c r="AGF50" s="289"/>
      <c r="AGG50" s="289"/>
      <c r="AGH50" s="289"/>
      <c r="AGI50" s="289"/>
      <c r="AGJ50" s="289"/>
      <c r="AGK50" s="289"/>
      <c r="AGL50" s="289"/>
      <c r="AGM50" s="289"/>
      <c r="AGN50" s="289"/>
      <c r="AGO50" s="289"/>
      <c r="AGP50" s="289"/>
      <c r="AGQ50" s="289"/>
      <c r="AGR50" s="289"/>
      <c r="AGS50" s="289"/>
      <c r="AGT50" s="289"/>
      <c r="AGU50" s="289"/>
      <c r="AGV50" s="289"/>
      <c r="AGW50" s="289"/>
      <c r="AGX50" s="289"/>
      <c r="AGY50" s="289"/>
      <c r="AGZ50" s="289"/>
      <c r="AHA50" s="289"/>
      <c r="AHB50" s="289"/>
      <c r="AHC50" s="289"/>
      <c r="AHD50" s="289"/>
      <c r="AHE50" s="289"/>
      <c r="AHF50" s="289"/>
      <c r="AHG50" s="289"/>
      <c r="AHH50" s="289"/>
      <c r="AHI50" s="289"/>
      <c r="AHJ50" s="289"/>
      <c r="AHK50" s="289"/>
      <c r="AHL50" s="289"/>
      <c r="AHM50" s="289"/>
      <c r="AHN50" s="289"/>
      <c r="AHO50" s="289"/>
      <c r="AHP50" s="289"/>
      <c r="AHQ50" s="289"/>
      <c r="AHR50" s="289"/>
      <c r="AHS50" s="289"/>
      <c r="AHT50" s="289"/>
      <c r="AHU50" s="289"/>
      <c r="AHV50" s="289"/>
      <c r="AHW50" s="289"/>
      <c r="AHX50" s="289"/>
      <c r="AHY50" s="289"/>
      <c r="AHZ50" s="289"/>
      <c r="AIA50" s="289"/>
      <c r="AIB50" s="289"/>
      <c r="AIC50" s="289"/>
      <c r="AID50" s="289"/>
      <c r="AIE50" s="289"/>
      <c r="AIF50" s="289"/>
      <c r="AIG50" s="289"/>
      <c r="AIH50" s="289"/>
      <c r="AII50" s="289"/>
      <c r="AIJ50" s="289"/>
      <c r="AIK50" s="289"/>
      <c r="AIL50" s="289"/>
      <c r="AIM50" s="289"/>
      <c r="AIN50" s="289"/>
      <c r="AIO50" s="289"/>
      <c r="AIP50" s="289"/>
      <c r="AIQ50" s="289"/>
      <c r="AIR50" s="289"/>
      <c r="AIS50" s="289"/>
      <c r="AIT50" s="289"/>
      <c r="AIU50" s="289"/>
      <c r="AIV50" s="289"/>
      <c r="AIW50" s="289"/>
      <c r="AIX50" s="289"/>
      <c r="AIY50" s="289"/>
      <c r="AIZ50" s="289"/>
      <c r="AJA50" s="289"/>
      <c r="AJB50" s="289"/>
      <c r="AJC50" s="289"/>
      <c r="AJD50" s="289"/>
      <c r="AJE50" s="289"/>
      <c r="AJF50" s="289"/>
      <c r="AJG50" s="289"/>
      <c r="AJH50" s="289"/>
      <c r="AJI50" s="289"/>
      <c r="AJJ50" s="289"/>
      <c r="AJK50" s="289"/>
      <c r="AJL50" s="289"/>
      <c r="AJM50" s="289"/>
      <c r="AJN50" s="289"/>
      <c r="AJO50" s="289"/>
      <c r="AJP50" s="289"/>
      <c r="AJQ50" s="289"/>
      <c r="AJR50" s="289"/>
      <c r="AJS50" s="289"/>
      <c r="AJT50" s="289"/>
      <c r="AJU50" s="289"/>
      <c r="AJV50" s="289"/>
      <c r="AJW50" s="289"/>
      <c r="AJX50" s="289"/>
      <c r="AJY50" s="289"/>
      <c r="AJZ50" s="289"/>
      <c r="AKA50" s="289"/>
      <c r="AKB50" s="289"/>
      <c r="AKC50" s="289"/>
      <c r="AKD50" s="289"/>
      <c r="AKE50" s="289"/>
      <c r="AKF50" s="289"/>
      <c r="AKG50" s="289"/>
      <c r="AKH50" s="289"/>
      <c r="AKI50" s="289"/>
      <c r="AKJ50" s="289"/>
      <c r="AKK50" s="289"/>
      <c r="AKL50" s="289"/>
      <c r="AKM50" s="289"/>
      <c r="AKN50" s="289"/>
      <c r="AKO50" s="289"/>
      <c r="AKP50" s="289"/>
      <c r="AKQ50" s="289"/>
      <c r="AKR50" s="289"/>
      <c r="AKS50" s="289"/>
      <c r="AKT50" s="289"/>
      <c r="AKU50" s="289"/>
      <c r="AKV50" s="289"/>
      <c r="AKW50" s="289"/>
      <c r="AKX50" s="289"/>
      <c r="AKY50" s="289"/>
      <c r="AKZ50" s="289"/>
      <c r="ALA50" s="289"/>
      <c r="ALB50" s="289"/>
      <c r="ALC50" s="289"/>
      <c r="ALD50" s="289"/>
      <c r="ALE50" s="289"/>
      <c r="ALF50" s="289"/>
      <c r="ALG50" s="289"/>
      <c r="ALH50" s="289"/>
      <c r="ALI50" s="289"/>
      <c r="ALJ50" s="289"/>
      <c r="ALK50" s="289"/>
      <c r="ALL50" s="289"/>
      <c r="ALM50" s="289"/>
      <c r="ALN50" s="289"/>
      <c r="ALO50" s="289"/>
      <c r="ALP50" s="289"/>
      <c r="ALQ50" s="289"/>
      <c r="ALR50" s="289"/>
      <c r="ALS50" s="289"/>
      <c r="ALT50" s="289"/>
      <c r="ALU50" s="289"/>
      <c r="ALV50" s="289"/>
      <c r="ALW50" s="289"/>
      <c r="ALX50" s="289"/>
      <c r="ALY50" s="289"/>
      <c r="ALZ50" s="289"/>
      <c r="AMA50" s="289"/>
      <c r="AMB50" s="289"/>
      <c r="AMC50" s="289"/>
      <c r="AMD50" s="289"/>
      <c r="AME50" s="289"/>
      <c r="AMF50" s="289"/>
      <c r="AMG50" s="289"/>
      <c r="AMH50" s="289"/>
      <c r="AMI50" s="289"/>
      <c r="AMJ50" s="289"/>
      <c r="AMK50" s="289"/>
      <c r="AML50" s="289"/>
      <c r="AMM50" s="289"/>
      <c r="AMN50" s="289"/>
      <c r="AMO50" s="289"/>
      <c r="AMP50" s="289"/>
      <c r="AMQ50" s="289"/>
      <c r="AMR50" s="289"/>
      <c r="AMS50" s="289"/>
      <c r="AMT50" s="289"/>
      <c r="AMU50" s="289"/>
      <c r="AMV50" s="289"/>
    </row>
    <row r="51" spans="1:1036" s="339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  <c r="AMV51" s="289"/>
    </row>
    <row r="52" spans="1:1036" s="339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  <c r="AMV52" s="289"/>
    </row>
    <row r="53" spans="1:1036" s="339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  <c r="AMV53" s="289"/>
    </row>
    <row r="54" spans="1:1036" s="339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  <c r="AMV54" s="289"/>
    </row>
    <row r="55" spans="1:1036" s="339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  <c r="AMV55" s="289"/>
    </row>
    <row r="56" spans="1:1036" s="339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  <c r="AMV56" s="289"/>
    </row>
    <row r="57" spans="1:1036" s="339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  <c r="AMV57" s="289"/>
    </row>
    <row r="58" spans="1:1036" s="339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  <c r="AMV58" s="289"/>
    </row>
    <row r="59" spans="1:1036" s="339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</row>
    <row r="60" spans="1:1036" s="339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  <c r="AMV60" s="289"/>
    </row>
    <row r="61" spans="1:1036" s="339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  <c r="AMV61" s="289"/>
    </row>
    <row r="62" spans="1:1036" s="339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  <c r="AMV62" s="289"/>
    </row>
    <row r="63" spans="1:1036" s="339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  <c r="AMV63" s="289"/>
    </row>
    <row r="64" spans="1:1036" s="339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  <c r="AMV64" s="289"/>
    </row>
    <row r="65" spans="1:1036" s="339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  <c r="AMV65" s="289"/>
    </row>
    <row r="66" spans="1:1036" s="339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  <c r="AMV66" s="289"/>
    </row>
    <row r="67" spans="1:1036" s="339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</row>
    <row r="68" spans="1:1036" s="339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  <c r="AMV68" s="289"/>
    </row>
    <row r="69" spans="1:1036" s="339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  <c r="AMV69" s="289"/>
    </row>
    <row r="70" spans="1:1036" s="339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  <c r="AMV70" s="289"/>
    </row>
    <row r="71" spans="1:1036" s="339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  <c r="AMV71" s="289"/>
    </row>
    <row r="72" spans="1:1036" s="33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  <c r="AMV72" s="289"/>
    </row>
    <row r="73" spans="1:1036" s="339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  <c r="AMV73" s="289"/>
    </row>
    <row r="74" spans="1:1036" s="33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  <c r="AMV74" s="289"/>
    </row>
    <row r="75" spans="1:1036" s="33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  <c r="AMV75" s="289"/>
    </row>
    <row r="76" spans="1:1036" s="33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  <c r="AMV76" s="289"/>
    </row>
    <row r="77" spans="1:1036" s="33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  <c r="AMV77" s="289"/>
    </row>
    <row r="78" spans="1:1036" s="339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  <c r="AMV78" s="289"/>
    </row>
    <row r="79" spans="1:1036" s="339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  <c r="AMV79" s="289"/>
    </row>
    <row r="80" spans="1:1036" s="339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  <c r="AMV80" s="289"/>
    </row>
    <row r="81" spans="1:1036" s="339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  <c r="AMV81" s="289"/>
    </row>
    <row r="82" spans="1:1036" s="339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  <c r="AMV82" s="289"/>
    </row>
    <row r="83" spans="1:1036" s="339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  <c r="AMV83" s="289"/>
    </row>
    <row r="84" spans="1:1036" s="339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  <c r="AMV84" s="289"/>
    </row>
    <row r="85" spans="1:1036" s="339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  <c r="AMV85" s="289"/>
    </row>
    <row r="86" spans="1:1036" s="339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  <c r="AMV86" s="289"/>
    </row>
    <row r="87" spans="1:1036" s="339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  <c r="AMV87" s="289"/>
    </row>
    <row r="88" spans="1:1036" s="339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  <c r="AMV88" s="289"/>
    </row>
    <row r="89" spans="1:1036" s="339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  <c r="AMV89" s="289"/>
    </row>
    <row r="90" spans="1:1036" s="339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  <c r="AMV90" s="289"/>
    </row>
    <row r="91" spans="1:1036" s="339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  <c r="AMV91" s="289"/>
    </row>
    <row r="92" spans="1:1036" s="339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  <c r="AMV92" s="289"/>
    </row>
    <row r="93" spans="1:1036" s="339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  <c r="AMV93" s="289"/>
    </row>
    <row r="94" spans="1:1036" s="339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  <c r="AMV94" s="289"/>
    </row>
    <row r="95" spans="1:1036" s="339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  <c r="AMV95" s="289"/>
    </row>
    <row r="96" spans="1:1036" s="339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  <c r="AMV96" s="289"/>
    </row>
    <row r="97" spans="1:1036" s="339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  <c r="AMV97" s="289"/>
    </row>
    <row r="98" spans="1:1036" s="339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  <c r="AMV98" s="289"/>
    </row>
    <row r="99" spans="1:1036" s="339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  <c r="AMV99" s="289"/>
    </row>
    <row r="100" spans="1:1036" s="339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  <c r="AMV100" s="289"/>
    </row>
    <row r="101" spans="1:1036" s="339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  <c r="AMV101" s="289"/>
    </row>
    <row r="102" spans="1:1036" s="339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  <c r="AMV102" s="289"/>
    </row>
    <row r="103" spans="1:1036" s="339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  <c r="AMV103" s="289"/>
    </row>
    <row r="104" spans="1:1036" s="339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  <c r="AMV104" s="289"/>
    </row>
    <row r="105" spans="1:1036" s="339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  <c r="AMV105" s="289"/>
    </row>
    <row r="106" spans="1:1036" s="339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  <c r="AMV106" s="289"/>
    </row>
    <row r="107" spans="1:1036" s="339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  <c r="AMV107" s="289"/>
    </row>
    <row r="108" spans="1:1036" s="339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  <c r="AMV108" s="289"/>
    </row>
    <row r="109" spans="1:1036" s="339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  <c r="AMV109" s="289"/>
    </row>
    <row r="110" spans="1:1036" s="339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  <c r="AMV110" s="289"/>
    </row>
    <row r="111" spans="1:1036" s="339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  <c r="AMV111" s="289"/>
    </row>
    <row r="112" spans="1:1036" s="339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  <c r="AMV112" s="289"/>
    </row>
    <row r="113" spans="1:1036" s="339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  <c r="AMV113" s="289"/>
    </row>
    <row r="114" spans="1:1036" s="339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  <c r="AMV114" s="289"/>
    </row>
    <row r="115" spans="1:1036" s="339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  <c r="AMV115" s="289"/>
    </row>
    <row r="116" spans="1:1036" s="339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  <c r="AMV116" s="289"/>
    </row>
    <row r="117" spans="1:1036" s="339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  <c r="AMV117" s="289"/>
    </row>
    <row r="118" spans="1:1036" s="339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  <c r="AMV118" s="289"/>
    </row>
    <row r="119" spans="1:1036" s="339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  <c r="AMV119" s="289"/>
    </row>
    <row r="120" spans="1:1036" s="339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  <c r="AMV120" s="289"/>
    </row>
    <row r="121" spans="1:1036" s="339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  <c r="AMV121" s="289"/>
    </row>
    <row r="122" spans="1:1036" s="339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  <c r="AMV122" s="289"/>
    </row>
    <row r="123" spans="1:1036" s="339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  <c r="AMV123" s="289"/>
    </row>
    <row r="124" spans="1:1036" s="339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  <c r="AMV124" s="289"/>
    </row>
    <row r="125" spans="1:1036" s="339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  <c r="AMV125" s="289"/>
    </row>
    <row r="126" spans="1:1036" s="339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  <c r="AMV126" s="289"/>
    </row>
    <row r="127" spans="1:1036" s="339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  <c r="AMV127" s="289"/>
    </row>
    <row r="128" spans="1:1036" s="339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  <c r="AMV128" s="289"/>
    </row>
    <row r="129" spans="1:1036" s="339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  <c r="AMV129" s="289"/>
    </row>
    <row r="130" spans="1:1036" s="339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  <c r="AMV130" s="289"/>
    </row>
    <row r="131" spans="1:1036" s="339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  <c r="AMV131" s="289"/>
    </row>
    <row r="132" spans="1:1036" s="339" customForma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  <c r="GQ132" s="289"/>
      <c r="GR132" s="289"/>
      <c r="GS132" s="289"/>
      <c r="GT132" s="289"/>
      <c r="GU132" s="289"/>
      <c r="GV132" s="289"/>
      <c r="GW132" s="289"/>
      <c r="GX132" s="289"/>
      <c r="GY132" s="289"/>
      <c r="GZ132" s="289"/>
      <c r="HA132" s="289"/>
      <c r="HB132" s="289"/>
      <c r="HC132" s="289"/>
      <c r="HD132" s="289"/>
      <c r="HE132" s="289"/>
      <c r="HF132" s="289"/>
      <c r="HG132" s="289"/>
      <c r="HH132" s="289"/>
      <c r="HI132" s="289"/>
      <c r="HJ132" s="289"/>
      <c r="HK132" s="289"/>
      <c r="HL132" s="289"/>
      <c r="HM132" s="289"/>
      <c r="HN132" s="289"/>
      <c r="HO132" s="289"/>
      <c r="HP132" s="289"/>
      <c r="HQ132" s="289"/>
      <c r="HR132" s="289"/>
      <c r="HS132" s="289"/>
      <c r="HT132" s="289"/>
      <c r="HU132" s="289"/>
      <c r="HV132" s="289"/>
      <c r="HW132" s="289"/>
      <c r="HX132" s="289"/>
      <c r="HY132" s="289"/>
      <c r="HZ132" s="289"/>
      <c r="IA132" s="289"/>
      <c r="IB132" s="289"/>
      <c r="IC132" s="289"/>
      <c r="ID132" s="289"/>
      <c r="IE132" s="289"/>
      <c r="IF132" s="289"/>
      <c r="IG132" s="289"/>
      <c r="IH132" s="289"/>
      <c r="II132" s="289"/>
      <c r="IJ132" s="289"/>
      <c r="IK132" s="289"/>
      <c r="IL132" s="289"/>
      <c r="IM132" s="289"/>
      <c r="IN132" s="289"/>
      <c r="IO132" s="289"/>
      <c r="IP132" s="289"/>
      <c r="IQ132" s="289"/>
      <c r="IR132" s="289"/>
      <c r="IS132" s="289"/>
      <c r="IT132" s="289"/>
      <c r="IU132" s="289"/>
      <c r="IV132" s="289"/>
      <c r="IW132" s="289"/>
      <c r="IX132" s="289"/>
      <c r="IY132" s="289"/>
      <c r="IZ132" s="289"/>
      <c r="JA132" s="289"/>
      <c r="JB132" s="289"/>
      <c r="JC132" s="289"/>
      <c r="JD132" s="289"/>
      <c r="JE132" s="289"/>
      <c r="JF132" s="289"/>
      <c r="JG132" s="289"/>
      <c r="JH132" s="289"/>
      <c r="JI132" s="289"/>
      <c r="JJ132" s="289"/>
      <c r="JK132" s="289"/>
      <c r="JL132" s="289"/>
      <c r="JM132" s="289"/>
      <c r="JN132" s="289"/>
      <c r="JO132" s="289"/>
      <c r="JP132" s="289"/>
      <c r="JQ132" s="289"/>
      <c r="JR132" s="289"/>
      <c r="JS132" s="289"/>
      <c r="JT132" s="289"/>
      <c r="JU132" s="289"/>
      <c r="JV132" s="289"/>
      <c r="JW132" s="289"/>
      <c r="JX132" s="289"/>
      <c r="JY132" s="289"/>
      <c r="JZ132" s="289"/>
      <c r="KA132" s="289"/>
      <c r="KB132" s="289"/>
      <c r="KC132" s="289"/>
      <c r="KD132" s="289"/>
      <c r="KE132" s="289"/>
      <c r="KF132" s="289"/>
      <c r="KG132" s="289"/>
      <c r="KH132" s="289"/>
      <c r="KI132" s="289"/>
      <c r="KJ132" s="289"/>
      <c r="KK132" s="289"/>
      <c r="KL132" s="289"/>
      <c r="KM132" s="289"/>
      <c r="KN132" s="289"/>
      <c r="KO132" s="289"/>
      <c r="KP132" s="289"/>
      <c r="KQ132" s="289"/>
      <c r="KR132" s="289"/>
      <c r="KS132" s="289"/>
      <c r="KT132" s="289"/>
      <c r="KU132" s="289"/>
      <c r="KV132" s="289"/>
      <c r="KW132" s="289"/>
      <c r="KX132" s="289"/>
      <c r="KY132" s="289"/>
      <c r="KZ132" s="289"/>
      <c r="LA132" s="289"/>
      <c r="LB132" s="289"/>
      <c r="LC132" s="289"/>
      <c r="LD132" s="289"/>
      <c r="LE132" s="289"/>
      <c r="LF132" s="289"/>
      <c r="LG132" s="289"/>
      <c r="LH132" s="289"/>
      <c r="LI132" s="289"/>
      <c r="LJ132" s="289"/>
      <c r="LK132" s="289"/>
      <c r="LL132" s="289"/>
      <c r="LM132" s="289"/>
      <c r="LN132" s="289"/>
      <c r="LO132" s="289"/>
      <c r="LP132" s="289"/>
      <c r="LQ132" s="289"/>
      <c r="LR132" s="289"/>
      <c r="LS132" s="289"/>
      <c r="LT132" s="289"/>
      <c r="LU132" s="289"/>
      <c r="LV132" s="289"/>
      <c r="LW132" s="289"/>
      <c r="LX132" s="289"/>
      <c r="LY132" s="289"/>
      <c r="LZ132" s="289"/>
      <c r="MA132" s="289"/>
      <c r="MB132" s="289"/>
      <c r="MC132" s="289"/>
      <c r="MD132" s="289"/>
      <c r="ME132" s="289"/>
      <c r="MF132" s="289"/>
      <c r="MG132" s="289"/>
      <c r="MH132" s="289"/>
      <c r="MI132" s="289"/>
      <c r="MJ132" s="289"/>
      <c r="MK132" s="289"/>
      <c r="ML132" s="289"/>
      <c r="MM132" s="289"/>
      <c r="MN132" s="289"/>
      <c r="MO132" s="289"/>
      <c r="MP132" s="289"/>
      <c r="MQ132" s="289"/>
      <c r="MR132" s="289"/>
      <c r="MS132" s="289"/>
      <c r="MT132" s="289"/>
      <c r="MU132" s="289"/>
      <c r="MV132" s="289"/>
      <c r="MW132" s="289"/>
      <c r="MX132" s="289"/>
      <c r="MY132" s="289"/>
      <c r="MZ132" s="289"/>
      <c r="NA132" s="289"/>
      <c r="NB132" s="289"/>
      <c r="NC132" s="289"/>
      <c r="ND132" s="289"/>
      <c r="NE132" s="289"/>
      <c r="NF132" s="289"/>
      <c r="NG132" s="289"/>
      <c r="NH132" s="289"/>
      <c r="NI132" s="289"/>
      <c r="NJ132" s="289"/>
      <c r="NK132" s="289"/>
      <c r="NL132" s="289"/>
      <c r="NM132" s="289"/>
      <c r="NN132" s="289"/>
      <c r="NO132" s="289"/>
      <c r="NP132" s="289"/>
      <c r="NQ132" s="289"/>
      <c r="NR132" s="289"/>
      <c r="NS132" s="289"/>
      <c r="NT132" s="289"/>
      <c r="NU132" s="289"/>
      <c r="NV132" s="289"/>
      <c r="NW132" s="289"/>
      <c r="NX132" s="289"/>
      <c r="NY132" s="289"/>
      <c r="NZ132" s="289"/>
      <c r="OA132" s="289"/>
      <c r="OB132" s="289"/>
      <c r="OC132" s="289"/>
      <c r="OD132" s="289"/>
      <c r="OE132" s="289"/>
      <c r="OF132" s="289"/>
      <c r="OG132" s="289"/>
      <c r="OH132" s="289"/>
      <c r="OI132" s="289"/>
      <c r="OJ132" s="289"/>
      <c r="OK132" s="289"/>
      <c r="OL132" s="289"/>
      <c r="OM132" s="289"/>
      <c r="ON132" s="289"/>
      <c r="OO132" s="289"/>
      <c r="OP132" s="289"/>
      <c r="OQ132" s="289"/>
      <c r="OR132" s="289"/>
      <c r="OS132" s="289"/>
      <c r="OT132" s="289"/>
      <c r="OU132" s="289"/>
      <c r="OV132" s="289"/>
      <c r="OW132" s="289"/>
      <c r="OX132" s="289"/>
      <c r="OY132" s="289"/>
      <c r="OZ132" s="289"/>
      <c r="PA132" s="289"/>
      <c r="PB132" s="289"/>
      <c r="PC132" s="289"/>
      <c r="PD132" s="289"/>
      <c r="PE132" s="289"/>
      <c r="PF132" s="289"/>
      <c r="PG132" s="289"/>
      <c r="PH132" s="289"/>
      <c r="PI132" s="289"/>
      <c r="PJ132" s="289"/>
      <c r="PK132" s="289"/>
      <c r="PL132" s="289"/>
      <c r="PM132" s="289"/>
      <c r="PN132" s="289"/>
      <c r="PO132" s="289"/>
      <c r="PP132" s="289"/>
      <c r="PQ132" s="289"/>
      <c r="PR132" s="289"/>
      <c r="PS132" s="289"/>
      <c r="PT132" s="289"/>
      <c r="PU132" s="289"/>
      <c r="PV132" s="289"/>
      <c r="PW132" s="289"/>
      <c r="PX132" s="289"/>
      <c r="PY132" s="289"/>
      <c r="PZ132" s="289"/>
      <c r="QA132" s="289"/>
      <c r="QB132" s="289"/>
      <c r="QC132" s="289"/>
      <c r="QD132" s="289"/>
      <c r="QE132" s="289"/>
      <c r="QF132" s="289"/>
      <c r="QG132" s="289"/>
      <c r="QH132" s="289"/>
      <c r="QI132" s="289"/>
      <c r="QJ132" s="289"/>
      <c r="QK132" s="289"/>
      <c r="QL132" s="289"/>
      <c r="QM132" s="289"/>
      <c r="QN132" s="289"/>
      <c r="QO132" s="289"/>
      <c r="QP132" s="289"/>
      <c r="QQ132" s="289"/>
      <c r="QR132" s="289"/>
      <c r="QS132" s="289"/>
      <c r="QT132" s="289"/>
      <c r="QU132" s="289"/>
      <c r="QV132" s="289"/>
      <c r="QW132" s="289"/>
      <c r="QX132" s="289"/>
      <c r="QY132" s="289"/>
      <c r="QZ132" s="289"/>
      <c r="RA132" s="289"/>
      <c r="RB132" s="289"/>
      <c r="RC132" s="289"/>
      <c r="RD132" s="289"/>
      <c r="RE132" s="289"/>
      <c r="RF132" s="289"/>
      <c r="RG132" s="289"/>
      <c r="RH132" s="289"/>
      <c r="RI132" s="289"/>
      <c r="RJ132" s="289"/>
      <c r="RK132" s="289"/>
      <c r="RL132" s="289"/>
      <c r="RM132" s="289"/>
      <c r="RN132" s="289"/>
      <c r="RO132" s="289"/>
      <c r="RP132" s="289"/>
      <c r="RQ132" s="289"/>
      <c r="RR132" s="289"/>
      <c r="RS132" s="289"/>
      <c r="RT132" s="289"/>
      <c r="RU132" s="289"/>
      <c r="RV132" s="289"/>
      <c r="RW132" s="289"/>
      <c r="RX132" s="289"/>
      <c r="RY132" s="289"/>
      <c r="RZ132" s="289"/>
      <c r="SA132" s="289"/>
      <c r="SB132" s="289"/>
      <c r="SC132" s="289"/>
      <c r="SD132" s="289"/>
      <c r="SE132" s="289"/>
      <c r="SF132" s="289"/>
      <c r="SG132" s="289"/>
      <c r="SH132" s="289"/>
      <c r="SI132" s="289"/>
      <c r="SJ132" s="289"/>
      <c r="SK132" s="289"/>
      <c r="SL132" s="289"/>
      <c r="SM132" s="289"/>
      <c r="SN132" s="289"/>
      <c r="SO132" s="289"/>
      <c r="SP132" s="289"/>
      <c r="SQ132" s="289"/>
      <c r="SR132" s="289"/>
      <c r="SS132" s="289"/>
      <c r="ST132" s="289"/>
      <c r="SU132" s="289"/>
      <c r="SV132" s="289"/>
      <c r="SW132" s="289"/>
      <c r="SX132" s="289"/>
      <c r="SY132" s="289"/>
      <c r="SZ132" s="289"/>
      <c r="TA132" s="289"/>
      <c r="TB132" s="289"/>
      <c r="TC132" s="289"/>
      <c r="TD132" s="289"/>
      <c r="TE132" s="289"/>
      <c r="TF132" s="289"/>
      <c r="TG132" s="289"/>
      <c r="TH132" s="289"/>
      <c r="TI132" s="289"/>
      <c r="TJ132" s="289"/>
      <c r="TK132" s="289"/>
      <c r="TL132" s="289"/>
      <c r="TM132" s="289"/>
      <c r="TN132" s="289"/>
      <c r="TO132" s="289"/>
      <c r="TP132" s="289"/>
      <c r="TQ132" s="289"/>
      <c r="TR132" s="289"/>
      <c r="TS132" s="289"/>
      <c r="TT132" s="289"/>
      <c r="TU132" s="289"/>
      <c r="TV132" s="289"/>
      <c r="TW132" s="289"/>
      <c r="TX132" s="289"/>
      <c r="TY132" s="289"/>
      <c r="TZ132" s="289"/>
      <c r="UA132" s="289"/>
      <c r="UB132" s="289"/>
      <c r="UC132" s="289"/>
      <c r="UD132" s="289"/>
      <c r="UE132" s="289"/>
      <c r="UF132" s="289"/>
      <c r="UG132" s="289"/>
      <c r="UH132" s="289"/>
      <c r="UI132" s="289"/>
      <c r="UJ132" s="289"/>
      <c r="UK132" s="289"/>
      <c r="UL132" s="289"/>
      <c r="UM132" s="289"/>
      <c r="UN132" s="289"/>
      <c r="UO132" s="289"/>
      <c r="UP132" s="289"/>
      <c r="UQ132" s="289"/>
      <c r="UR132" s="289"/>
      <c r="US132" s="289"/>
      <c r="UT132" s="289"/>
      <c r="UU132" s="289"/>
      <c r="UV132" s="289"/>
      <c r="UW132" s="289"/>
      <c r="UX132" s="289"/>
      <c r="UY132" s="289"/>
      <c r="UZ132" s="289"/>
      <c r="VA132" s="289"/>
      <c r="VB132" s="289"/>
      <c r="VC132" s="289"/>
      <c r="VD132" s="289"/>
      <c r="VE132" s="289"/>
      <c r="VF132" s="289"/>
      <c r="VG132" s="289"/>
      <c r="VH132" s="289"/>
      <c r="VI132" s="289"/>
      <c r="VJ132" s="289"/>
      <c r="VK132" s="289"/>
      <c r="VL132" s="289"/>
      <c r="VM132" s="289"/>
      <c r="VN132" s="289"/>
      <c r="VO132" s="289"/>
      <c r="VP132" s="289"/>
      <c r="VQ132" s="289"/>
      <c r="VR132" s="289"/>
      <c r="VS132" s="289"/>
      <c r="VT132" s="289"/>
      <c r="VU132" s="289"/>
      <c r="VV132" s="289"/>
      <c r="VW132" s="289"/>
      <c r="VX132" s="289"/>
      <c r="VY132" s="289"/>
      <c r="VZ132" s="289"/>
      <c r="WA132" s="289"/>
      <c r="WB132" s="289"/>
      <c r="WC132" s="289"/>
      <c r="WD132" s="289"/>
      <c r="WE132" s="289"/>
      <c r="WF132" s="289"/>
      <c r="WG132" s="289"/>
      <c r="WH132" s="289"/>
      <c r="WI132" s="289"/>
      <c r="WJ132" s="289"/>
      <c r="WK132" s="289"/>
      <c r="WL132" s="289"/>
      <c r="WM132" s="289"/>
      <c r="WN132" s="289"/>
      <c r="WO132" s="289"/>
      <c r="WP132" s="289"/>
      <c r="WQ132" s="289"/>
      <c r="WR132" s="289"/>
      <c r="WS132" s="289"/>
      <c r="WT132" s="289"/>
      <c r="WU132" s="289"/>
      <c r="WV132" s="289"/>
      <c r="WW132" s="289"/>
      <c r="WX132" s="289"/>
      <c r="WY132" s="289"/>
      <c r="WZ132" s="289"/>
      <c r="XA132" s="289"/>
      <c r="XB132" s="289"/>
      <c r="XC132" s="289"/>
      <c r="XD132" s="289"/>
      <c r="XE132" s="289"/>
      <c r="XF132" s="289"/>
      <c r="XG132" s="289"/>
      <c r="XH132" s="289"/>
      <c r="XI132" s="289"/>
      <c r="XJ132" s="289"/>
      <c r="XK132" s="289"/>
      <c r="XL132" s="289"/>
      <c r="XM132" s="289"/>
      <c r="XN132" s="289"/>
      <c r="XO132" s="289"/>
      <c r="XP132" s="289"/>
      <c r="XQ132" s="289"/>
      <c r="XR132" s="289"/>
      <c r="XS132" s="289"/>
      <c r="XT132" s="289"/>
      <c r="XU132" s="289"/>
      <c r="XV132" s="289"/>
      <c r="XW132" s="289"/>
      <c r="XX132" s="289"/>
      <c r="XY132" s="289"/>
      <c r="XZ132" s="289"/>
      <c r="YA132" s="289"/>
      <c r="YB132" s="289"/>
      <c r="YC132" s="289"/>
      <c r="YD132" s="289"/>
      <c r="YE132" s="289"/>
      <c r="YF132" s="289"/>
      <c r="YG132" s="289"/>
      <c r="YH132" s="289"/>
      <c r="YI132" s="289"/>
      <c r="YJ132" s="289"/>
      <c r="YK132" s="289"/>
      <c r="YL132" s="289"/>
      <c r="YM132" s="289"/>
      <c r="YN132" s="289"/>
      <c r="YO132" s="289"/>
      <c r="YP132" s="289"/>
      <c r="YQ132" s="289"/>
      <c r="YR132" s="289"/>
      <c r="YS132" s="289"/>
      <c r="YT132" s="289"/>
      <c r="YU132" s="289"/>
      <c r="YV132" s="289"/>
      <c r="YW132" s="289"/>
      <c r="YX132" s="289"/>
      <c r="YY132" s="289"/>
      <c r="YZ132" s="289"/>
      <c r="ZA132" s="289"/>
      <c r="ZB132" s="289"/>
      <c r="ZC132" s="289"/>
      <c r="ZD132" s="289"/>
      <c r="ZE132" s="289"/>
      <c r="ZF132" s="289"/>
      <c r="ZG132" s="289"/>
      <c r="ZH132" s="289"/>
      <c r="ZI132" s="289"/>
      <c r="ZJ132" s="289"/>
      <c r="ZK132" s="289"/>
      <c r="ZL132" s="289"/>
      <c r="ZM132" s="289"/>
      <c r="ZN132" s="289"/>
      <c r="ZO132" s="289"/>
      <c r="ZP132" s="289"/>
      <c r="ZQ132" s="289"/>
      <c r="ZR132" s="289"/>
      <c r="ZS132" s="289"/>
      <c r="ZT132" s="289"/>
      <c r="ZU132" s="289"/>
      <c r="ZV132" s="289"/>
      <c r="ZW132" s="289"/>
      <c r="ZX132" s="289"/>
      <c r="ZY132" s="289"/>
      <c r="ZZ132" s="289"/>
      <c r="AAA132" s="289"/>
      <c r="AAB132" s="289"/>
      <c r="AAC132" s="289"/>
      <c r="AAD132" s="289"/>
      <c r="AAE132" s="289"/>
      <c r="AAF132" s="289"/>
      <c r="AAG132" s="289"/>
      <c r="AAH132" s="289"/>
      <c r="AAI132" s="289"/>
      <c r="AAJ132" s="289"/>
      <c r="AAK132" s="289"/>
      <c r="AAL132" s="289"/>
      <c r="AAM132" s="289"/>
      <c r="AAN132" s="289"/>
      <c r="AAO132" s="289"/>
      <c r="AAP132" s="289"/>
      <c r="AAQ132" s="289"/>
      <c r="AAR132" s="289"/>
      <c r="AAS132" s="289"/>
      <c r="AAT132" s="289"/>
      <c r="AAU132" s="289"/>
      <c r="AAV132" s="289"/>
      <c r="AAW132" s="289"/>
      <c r="AAX132" s="289"/>
      <c r="AAY132" s="289"/>
      <c r="AAZ132" s="289"/>
      <c r="ABA132" s="289"/>
      <c r="ABB132" s="289"/>
      <c r="ABC132" s="289"/>
      <c r="ABD132" s="289"/>
      <c r="ABE132" s="289"/>
      <c r="ABF132" s="289"/>
      <c r="ABG132" s="289"/>
      <c r="ABH132" s="289"/>
      <c r="ABI132" s="289"/>
      <c r="ABJ132" s="289"/>
      <c r="ABK132" s="289"/>
      <c r="ABL132" s="289"/>
      <c r="ABM132" s="289"/>
      <c r="ABN132" s="289"/>
      <c r="ABO132" s="289"/>
      <c r="ABP132" s="289"/>
      <c r="ABQ132" s="289"/>
      <c r="ABR132" s="289"/>
      <c r="ABS132" s="289"/>
      <c r="ABT132" s="289"/>
      <c r="ABU132" s="289"/>
      <c r="ABV132" s="289"/>
      <c r="ABW132" s="289"/>
      <c r="ABX132" s="289"/>
      <c r="ABY132" s="289"/>
      <c r="ABZ132" s="289"/>
      <c r="ACA132" s="289"/>
      <c r="ACB132" s="289"/>
      <c r="ACC132" s="289"/>
      <c r="ACD132" s="289"/>
      <c r="ACE132" s="289"/>
      <c r="ACF132" s="289"/>
      <c r="ACG132" s="289"/>
      <c r="ACH132" s="289"/>
      <c r="ACI132" s="289"/>
      <c r="ACJ132" s="289"/>
      <c r="ACK132" s="289"/>
      <c r="ACL132" s="289"/>
      <c r="ACM132" s="289"/>
      <c r="ACN132" s="289"/>
      <c r="ACO132" s="289"/>
      <c r="ACP132" s="289"/>
      <c r="ACQ132" s="289"/>
      <c r="ACR132" s="289"/>
      <c r="ACS132" s="289"/>
      <c r="ACT132" s="289"/>
      <c r="ACU132" s="289"/>
      <c r="ACV132" s="289"/>
      <c r="ACW132" s="289"/>
      <c r="ACX132" s="289"/>
      <c r="ACY132" s="289"/>
      <c r="ACZ132" s="289"/>
      <c r="ADA132" s="289"/>
      <c r="ADB132" s="289"/>
      <c r="ADC132" s="289"/>
      <c r="ADD132" s="289"/>
      <c r="ADE132" s="289"/>
      <c r="ADF132" s="289"/>
      <c r="ADG132" s="289"/>
      <c r="ADH132" s="289"/>
      <c r="ADI132" s="289"/>
      <c r="ADJ132" s="289"/>
      <c r="ADK132" s="289"/>
      <c r="ADL132" s="289"/>
      <c r="ADM132" s="289"/>
      <c r="ADN132" s="289"/>
      <c r="ADO132" s="289"/>
      <c r="ADP132" s="289"/>
      <c r="ADQ132" s="289"/>
      <c r="ADR132" s="289"/>
      <c r="ADS132" s="289"/>
      <c r="ADT132" s="289"/>
      <c r="ADU132" s="289"/>
      <c r="ADV132" s="289"/>
      <c r="ADW132" s="289"/>
      <c r="ADX132" s="289"/>
      <c r="ADY132" s="289"/>
      <c r="ADZ132" s="289"/>
      <c r="AEA132" s="289"/>
      <c r="AEB132" s="289"/>
      <c r="AEC132" s="289"/>
      <c r="AED132" s="289"/>
      <c r="AEE132" s="289"/>
      <c r="AEF132" s="289"/>
      <c r="AEG132" s="289"/>
      <c r="AEH132" s="289"/>
      <c r="AEI132" s="289"/>
      <c r="AEJ132" s="289"/>
      <c r="AEK132" s="289"/>
      <c r="AEL132" s="289"/>
      <c r="AEM132" s="289"/>
      <c r="AEN132" s="289"/>
      <c r="AEO132" s="289"/>
      <c r="AEP132" s="289"/>
      <c r="AEQ132" s="289"/>
      <c r="AER132" s="289"/>
      <c r="AES132" s="289"/>
      <c r="AET132" s="289"/>
      <c r="AEU132" s="289"/>
      <c r="AEV132" s="289"/>
      <c r="AEW132" s="289"/>
      <c r="AEX132" s="289"/>
      <c r="AEY132" s="289"/>
      <c r="AEZ132" s="289"/>
      <c r="AFA132" s="289"/>
      <c r="AFB132" s="289"/>
      <c r="AFC132" s="289"/>
      <c r="AFD132" s="289"/>
      <c r="AFE132" s="289"/>
      <c r="AFF132" s="289"/>
      <c r="AFG132" s="289"/>
      <c r="AFH132" s="289"/>
      <c r="AFI132" s="289"/>
      <c r="AFJ132" s="289"/>
      <c r="AFK132" s="289"/>
      <c r="AFL132" s="289"/>
      <c r="AFM132" s="289"/>
      <c r="AFN132" s="289"/>
      <c r="AFO132" s="289"/>
      <c r="AFP132" s="289"/>
      <c r="AFQ132" s="289"/>
      <c r="AFR132" s="289"/>
      <c r="AFS132" s="289"/>
      <c r="AFT132" s="289"/>
      <c r="AFU132" s="289"/>
      <c r="AFV132" s="289"/>
      <c r="AFW132" s="289"/>
      <c r="AFX132" s="289"/>
      <c r="AFY132" s="289"/>
      <c r="AFZ132" s="289"/>
      <c r="AGA132" s="289"/>
      <c r="AGB132" s="289"/>
      <c r="AGC132" s="289"/>
      <c r="AGD132" s="289"/>
      <c r="AGE132" s="289"/>
      <c r="AGF132" s="289"/>
      <c r="AGG132" s="289"/>
      <c r="AGH132" s="289"/>
      <c r="AGI132" s="289"/>
      <c r="AGJ132" s="289"/>
      <c r="AGK132" s="289"/>
      <c r="AGL132" s="289"/>
      <c r="AGM132" s="289"/>
      <c r="AGN132" s="289"/>
      <c r="AGO132" s="289"/>
      <c r="AGP132" s="289"/>
      <c r="AGQ132" s="289"/>
      <c r="AGR132" s="289"/>
      <c r="AGS132" s="289"/>
      <c r="AGT132" s="289"/>
      <c r="AGU132" s="289"/>
      <c r="AGV132" s="289"/>
      <c r="AGW132" s="289"/>
      <c r="AGX132" s="289"/>
      <c r="AGY132" s="289"/>
      <c r="AGZ132" s="289"/>
      <c r="AHA132" s="289"/>
      <c r="AHB132" s="289"/>
      <c r="AHC132" s="289"/>
      <c r="AHD132" s="289"/>
      <c r="AHE132" s="289"/>
      <c r="AHF132" s="289"/>
      <c r="AHG132" s="289"/>
      <c r="AHH132" s="289"/>
      <c r="AHI132" s="289"/>
      <c r="AHJ132" s="289"/>
      <c r="AHK132" s="289"/>
      <c r="AHL132" s="289"/>
      <c r="AHM132" s="289"/>
      <c r="AHN132" s="289"/>
      <c r="AHO132" s="289"/>
      <c r="AHP132" s="289"/>
      <c r="AHQ132" s="289"/>
      <c r="AHR132" s="289"/>
      <c r="AHS132" s="289"/>
      <c r="AHT132" s="289"/>
      <c r="AHU132" s="289"/>
      <c r="AHV132" s="289"/>
      <c r="AHW132" s="289"/>
      <c r="AHX132" s="289"/>
      <c r="AHY132" s="289"/>
      <c r="AHZ132" s="289"/>
      <c r="AIA132" s="289"/>
      <c r="AIB132" s="289"/>
      <c r="AIC132" s="289"/>
      <c r="AID132" s="289"/>
      <c r="AIE132" s="289"/>
      <c r="AIF132" s="289"/>
      <c r="AIG132" s="289"/>
      <c r="AIH132" s="289"/>
      <c r="AII132" s="289"/>
      <c r="AIJ132" s="289"/>
      <c r="AIK132" s="289"/>
      <c r="AIL132" s="289"/>
      <c r="AIM132" s="289"/>
      <c r="AIN132" s="289"/>
      <c r="AIO132" s="289"/>
      <c r="AIP132" s="289"/>
      <c r="AIQ132" s="289"/>
      <c r="AIR132" s="289"/>
      <c r="AIS132" s="289"/>
      <c r="AIT132" s="289"/>
      <c r="AIU132" s="289"/>
      <c r="AIV132" s="289"/>
      <c r="AIW132" s="289"/>
      <c r="AIX132" s="289"/>
      <c r="AIY132" s="289"/>
      <c r="AIZ132" s="289"/>
      <c r="AJA132" s="289"/>
      <c r="AJB132" s="289"/>
      <c r="AJC132" s="289"/>
      <c r="AJD132" s="289"/>
      <c r="AJE132" s="289"/>
      <c r="AJF132" s="289"/>
      <c r="AJG132" s="289"/>
      <c r="AJH132" s="289"/>
      <c r="AJI132" s="289"/>
      <c r="AJJ132" s="289"/>
      <c r="AJK132" s="289"/>
      <c r="AJL132" s="289"/>
      <c r="AJM132" s="289"/>
      <c r="AJN132" s="289"/>
      <c r="AJO132" s="289"/>
      <c r="AJP132" s="289"/>
      <c r="AJQ132" s="289"/>
      <c r="AJR132" s="289"/>
      <c r="AJS132" s="289"/>
      <c r="AJT132" s="289"/>
      <c r="AJU132" s="289"/>
      <c r="AJV132" s="289"/>
      <c r="AJW132" s="289"/>
      <c r="AJX132" s="289"/>
      <c r="AJY132" s="289"/>
      <c r="AJZ132" s="289"/>
      <c r="AKA132" s="289"/>
      <c r="AKB132" s="289"/>
      <c r="AKC132" s="289"/>
      <c r="AKD132" s="289"/>
      <c r="AKE132" s="289"/>
      <c r="AKF132" s="289"/>
      <c r="AKG132" s="289"/>
      <c r="AKH132" s="289"/>
      <c r="AKI132" s="289"/>
      <c r="AKJ132" s="289"/>
      <c r="AKK132" s="289"/>
      <c r="AKL132" s="289"/>
      <c r="AKM132" s="289"/>
      <c r="AKN132" s="289"/>
      <c r="AKO132" s="289"/>
      <c r="AKP132" s="289"/>
      <c r="AKQ132" s="289"/>
      <c r="AKR132" s="289"/>
      <c r="AKS132" s="289"/>
      <c r="AKT132" s="289"/>
      <c r="AKU132" s="289"/>
      <c r="AKV132" s="289"/>
      <c r="AKW132" s="289"/>
      <c r="AKX132" s="289"/>
      <c r="AKY132" s="289"/>
      <c r="AKZ132" s="289"/>
      <c r="ALA132" s="289"/>
      <c r="ALB132" s="289"/>
      <c r="ALC132" s="289"/>
      <c r="ALD132" s="289"/>
      <c r="ALE132" s="289"/>
      <c r="ALF132" s="289"/>
      <c r="ALG132" s="289"/>
      <c r="ALH132" s="289"/>
      <c r="ALI132" s="289"/>
      <c r="ALJ132" s="289"/>
      <c r="ALK132" s="289"/>
      <c r="ALL132" s="289"/>
      <c r="ALM132" s="289"/>
      <c r="ALN132" s="289"/>
      <c r="ALO132" s="289"/>
      <c r="ALP132" s="289"/>
      <c r="ALQ132" s="289"/>
      <c r="ALR132" s="289"/>
      <c r="ALS132" s="289"/>
      <c r="ALT132" s="289"/>
      <c r="ALU132" s="289"/>
      <c r="ALV132" s="289"/>
      <c r="ALW132" s="289"/>
      <c r="ALX132" s="289"/>
      <c r="ALY132" s="289"/>
      <c r="ALZ132" s="289"/>
      <c r="AMA132" s="289"/>
      <c r="AMB132" s="289"/>
      <c r="AMC132" s="289"/>
      <c r="AMD132" s="289"/>
      <c r="AME132" s="289"/>
      <c r="AMF132" s="289"/>
      <c r="AMG132" s="289"/>
      <c r="AMH132" s="289"/>
      <c r="AMI132" s="289"/>
      <c r="AMJ132" s="289"/>
      <c r="AMK132" s="289"/>
      <c r="AML132" s="289"/>
      <c r="AMM132" s="289"/>
      <c r="AMN132" s="289"/>
      <c r="AMO132" s="289"/>
      <c r="AMP132" s="289"/>
      <c r="AMQ132" s="289"/>
      <c r="AMR132" s="289"/>
      <c r="AMS132" s="289"/>
      <c r="AMT132" s="289"/>
      <c r="AMU132" s="289"/>
      <c r="AMV132" s="289"/>
    </row>
    <row r="133" spans="1:1036" s="339" customFormat="1">
      <c r="A133" s="289"/>
      <c r="B133" s="289"/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289"/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  <c r="FC133" s="289"/>
      <c r="FD133" s="289"/>
      <c r="FE133" s="289"/>
      <c r="FF133" s="289"/>
      <c r="FG133" s="289"/>
      <c r="FH133" s="289"/>
      <c r="FI133" s="289"/>
      <c r="FJ133" s="289"/>
      <c r="FK133" s="289"/>
      <c r="FL133" s="289"/>
      <c r="FM133" s="289"/>
      <c r="FN133" s="289"/>
      <c r="FO133" s="289"/>
      <c r="FP133" s="289"/>
      <c r="FQ133" s="289"/>
      <c r="FR133" s="289"/>
      <c r="FS133" s="289"/>
      <c r="FT133" s="289"/>
      <c r="FU133" s="289"/>
      <c r="FV133" s="289"/>
      <c r="FW133" s="289"/>
      <c r="FX133" s="289"/>
      <c r="FY133" s="289"/>
      <c r="FZ133" s="289"/>
      <c r="GA133" s="289"/>
      <c r="GB133" s="289"/>
      <c r="GC133" s="289"/>
      <c r="GD133" s="289"/>
      <c r="GE133" s="289"/>
      <c r="GF133" s="289"/>
      <c r="GG133" s="289"/>
      <c r="GH133" s="289"/>
      <c r="GI133" s="289"/>
      <c r="GJ133" s="289"/>
      <c r="GK133" s="289"/>
      <c r="GL133" s="289"/>
      <c r="GM133" s="289"/>
      <c r="GN133" s="289"/>
      <c r="GO133" s="289"/>
      <c r="GP133" s="289"/>
      <c r="GQ133" s="289"/>
      <c r="GR133" s="289"/>
      <c r="GS133" s="289"/>
      <c r="GT133" s="289"/>
      <c r="GU133" s="289"/>
      <c r="GV133" s="289"/>
      <c r="GW133" s="289"/>
      <c r="GX133" s="289"/>
      <c r="GY133" s="289"/>
      <c r="GZ133" s="289"/>
      <c r="HA133" s="289"/>
      <c r="HB133" s="289"/>
      <c r="HC133" s="289"/>
      <c r="HD133" s="289"/>
      <c r="HE133" s="289"/>
      <c r="HF133" s="289"/>
      <c r="HG133" s="289"/>
      <c r="HH133" s="289"/>
      <c r="HI133" s="289"/>
      <c r="HJ133" s="289"/>
      <c r="HK133" s="289"/>
      <c r="HL133" s="289"/>
      <c r="HM133" s="289"/>
      <c r="HN133" s="289"/>
      <c r="HO133" s="289"/>
      <c r="HP133" s="289"/>
      <c r="HQ133" s="289"/>
      <c r="HR133" s="289"/>
      <c r="HS133" s="289"/>
      <c r="HT133" s="289"/>
      <c r="HU133" s="289"/>
      <c r="HV133" s="289"/>
      <c r="HW133" s="289"/>
      <c r="HX133" s="289"/>
      <c r="HY133" s="289"/>
      <c r="HZ133" s="289"/>
      <c r="IA133" s="289"/>
      <c r="IB133" s="289"/>
      <c r="IC133" s="289"/>
      <c r="ID133" s="289"/>
      <c r="IE133" s="289"/>
      <c r="IF133" s="289"/>
      <c r="IG133" s="289"/>
      <c r="IH133" s="289"/>
      <c r="II133" s="289"/>
      <c r="IJ133" s="289"/>
      <c r="IK133" s="289"/>
      <c r="IL133" s="289"/>
      <c r="IM133" s="289"/>
      <c r="IN133" s="289"/>
      <c r="IO133" s="289"/>
      <c r="IP133" s="289"/>
      <c r="IQ133" s="289"/>
      <c r="IR133" s="289"/>
      <c r="IS133" s="289"/>
      <c r="IT133" s="289"/>
      <c r="IU133" s="289"/>
      <c r="IV133" s="289"/>
      <c r="IW133" s="289"/>
      <c r="IX133" s="289"/>
      <c r="IY133" s="289"/>
      <c r="IZ133" s="289"/>
      <c r="JA133" s="289"/>
      <c r="JB133" s="289"/>
      <c r="JC133" s="289"/>
      <c r="JD133" s="289"/>
      <c r="JE133" s="289"/>
      <c r="JF133" s="289"/>
      <c r="JG133" s="289"/>
      <c r="JH133" s="289"/>
      <c r="JI133" s="289"/>
      <c r="JJ133" s="289"/>
      <c r="JK133" s="289"/>
      <c r="JL133" s="289"/>
      <c r="JM133" s="289"/>
      <c r="JN133" s="289"/>
      <c r="JO133" s="289"/>
      <c r="JP133" s="289"/>
      <c r="JQ133" s="289"/>
      <c r="JR133" s="289"/>
      <c r="JS133" s="289"/>
      <c r="JT133" s="289"/>
      <c r="JU133" s="289"/>
      <c r="JV133" s="289"/>
      <c r="JW133" s="289"/>
      <c r="JX133" s="289"/>
      <c r="JY133" s="289"/>
      <c r="JZ133" s="289"/>
      <c r="KA133" s="289"/>
      <c r="KB133" s="289"/>
      <c r="KC133" s="289"/>
      <c r="KD133" s="289"/>
      <c r="KE133" s="289"/>
      <c r="KF133" s="289"/>
      <c r="KG133" s="289"/>
      <c r="KH133" s="289"/>
      <c r="KI133" s="289"/>
      <c r="KJ133" s="289"/>
      <c r="KK133" s="289"/>
      <c r="KL133" s="289"/>
      <c r="KM133" s="289"/>
      <c r="KN133" s="289"/>
      <c r="KO133" s="289"/>
      <c r="KP133" s="289"/>
      <c r="KQ133" s="289"/>
      <c r="KR133" s="289"/>
      <c r="KS133" s="289"/>
      <c r="KT133" s="289"/>
      <c r="KU133" s="289"/>
      <c r="KV133" s="289"/>
      <c r="KW133" s="289"/>
      <c r="KX133" s="289"/>
      <c r="KY133" s="289"/>
      <c r="KZ133" s="289"/>
      <c r="LA133" s="289"/>
      <c r="LB133" s="289"/>
      <c r="LC133" s="289"/>
      <c r="LD133" s="289"/>
      <c r="LE133" s="289"/>
      <c r="LF133" s="289"/>
      <c r="LG133" s="289"/>
      <c r="LH133" s="289"/>
      <c r="LI133" s="289"/>
      <c r="LJ133" s="289"/>
      <c r="LK133" s="289"/>
      <c r="LL133" s="289"/>
      <c r="LM133" s="289"/>
      <c r="LN133" s="289"/>
      <c r="LO133" s="289"/>
      <c r="LP133" s="289"/>
      <c r="LQ133" s="289"/>
      <c r="LR133" s="289"/>
      <c r="LS133" s="289"/>
      <c r="LT133" s="289"/>
      <c r="LU133" s="289"/>
      <c r="LV133" s="289"/>
      <c r="LW133" s="289"/>
      <c r="LX133" s="289"/>
      <c r="LY133" s="289"/>
      <c r="LZ133" s="289"/>
      <c r="MA133" s="289"/>
      <c r="MB133" s="289"/>
      <c r="MC133" s="289"/>
      <c r="MD133" s="289"/>
      <c r="ME133" s="289"/>
      <c r="MF133" s="289"/>
      <c r="MG133" s="289"/>
      <c r="MH133" s="289"/>
      <c r="MI133" s="289"/>
      <c r="MJ133" s="289"/>
      <c r="MK133" s="289"/>
      <c r="ML133" s="289"/>
      <c r="MM133" s="289"/>
      <c r="MN133" s="289"/>
      <c r="MO133" s="289"/>
      <c r="MP133" s="289"/>
      <c r="MQ133" s="289"/>
      <c r="MR133" s="289"/>
      <c r="MS133" s="289"/>
      <c r="MT133" s="289"/>
      <c r="MU133" s="289"/>
      <c r="MV133" s="289"/>
      <c r="MW133" s="289"/>
      <c r="MX133" s="289"/>
      <c r="MY133" s="289"/>
      <c r="MZ133" s="289"/>
      <c r="NA133" s="289"/>
      <c r="NB133" s="289"/>
      <c r="NC133" s="289"/>
      <c r="ND133" s="289"/>
      <c r="NE133" s="289"/>
      <c r="NF133" s="289"/>
      <c r="NG133" s="289"/>
      <c r="NH133" s="289"/>
      <c r="NI133" s="289"/>
      <c r="NJ133" s="289"/>
      <c r="NK133" s="289"/>
      <c r="NL133" s="289"/>
      <c r="NM133" s="289"/>
      <c r="NN133" s="289"/>
      <c r="NO133" s="289"/>
      <c r="NP133" s="289"/>
      <c r="NQ133" s="289"/>
      <c r="NR133" s="289"/>
      <c r="NS133" s="289"/>
      <c r="NT133" s="289"/>
      <c r="NU133" s="289"/>
      <c r="NV133" s="289"/>
      <c r="NW133" s="289"/>
      <c r="NX133" s="289"/>
      <c r="NY133" s="289"/>
      <c r="NZ133" s="289"/>
      <c r="OA133" s="289"/>
      <c r="OB133" s="289"/>
      <c r="OC133" s="289"/>
      <c r="OD133" s="289"/>
      <c r="OE133" s="289"/>
      <c r="OF133" s="289"/>
      <c r="OG133" s="289"/>
      <c r="OH133" s="289"/>
      <c r="OI133" s="289"/>
      <c r="OJ133" s="289"/>
      <c r="OK133" s="289"/>
      <c r="OL133" s="289"/>
      <c r="OM133" s="289"/>
      <c r="ON133" s="289"/>
      <c r="OO133" s="289"/>
      <c r="OP133" s="289"/>
      <c r="OQ133" s="289"/>
      <c r="OR133" s="289"/>
      <c r="OS133" s="289"/>
      <c r="OT133" s="289"/>
      <c r="OU133" s="289"/>
      <c r="OV133" s="289"/>
      <c r="OW133" s="289"/>
      <c r="OX133" s="289"/>
      <c r="OY133" s="289"/>
      <c r="OZ133" s="289"/>
      <c r="PA133" s="289"/>
      <c r="PB133" s="289"/>
      <c r="PC133" s="289"/>
      <c r="PD133" s="289"/>
      <c r="PE133" s="289"/>
      <c r="PF133" s="289"/>
      <c r="PG133" s="289"/>
      <c r="PH133" s="289"/>
      <c r="PI133" s="289"/>
      <c r="PJ133" s="289"/>
      <c r="PK133" s="289"/>
      <c r="PL133" s="289"/>
      <c r="PM133" s="289"/>
      <c r="PN133" s="289"/>
      <c r="PO133" s="289"/>
      <c r="PP133" s="289"/>
      <c r="PQ133" s="289"/>
      <c r="PR133" s="289"/>
      <c r="PS133" s="289"/>
      <c r="PT133" s="289"/>
      <c r="PU133" s="289"/>
      <c r="PV133" s="289"/>
      <c r="PW133" s="289"/>
      <c r="PX133" s="289"/>
      <c r="PY133" s="289"/>
      <c r="PZ133" s="289"/>
      <c r="QA133" s="289"/>
      <c r="QB133" s="289"/>
      <c r="QC133" s="289"/>
      <c r="QD133" s="289"/>
      <c r="QE133" s="289"/>
      <c r="QF133" s="289"/>
      <c r="QG133" s="289"/>
      <c r="QH133" s="289"/>
      <c r="QI133" s="289"/>
      <c r="QJ133" s="289"/>
      <c r="QK133" s="289"/>
      <c r="QL133" s="289"/>
      <c r="QM133" s="289"/>
      <c r="QN133" s="289"/>
      <c r="QO133" s="289"/>
      <c r="QP133" s="289"/>
      <c r="QQ133" s="289"/>
      <c r="QR133" s="289"/>
      <c r="QS133" s="289"/>
      <c r="QT133" s="289"/>
      <c r="QU133" s="289"/>
      <c r="QV133" s="289"/>
      <c r="QW133" s="289"/>
      <c r="QX133" s="289"/>
      <c r="QY133" s="289"/>
      <c r="QZ133" s="289"/>
      <c r="RA133" s="289"/>
      <c r="RB133" s="289"/>
      <c r="RC133" s="289"/>
      <c r="RD133" s="289"/>
      <c r="RE133" s="289"/>
      <c r="RF133" s="289"/>
      <c r="RG133" s="289"/>
      <c r="RH133" s="289"/>
      <c r="RI133" s="289"/>
      <c r="RJ133" s="289"/>
      <c r="RK133" s="289"/>
      <c r="RL133" s="289"/>
      <c r="RM133" s="289"/>
      <c r="RN133" s="289"/>
      <c r="RO133" s="289"/>
      <c r="RP133" s="289"/>
      <c r="RQ133" s="289"/>
      <c r="RR133" s="289"/>
      <c r="RS133" s="289"/>
      <c r="RT133" s="289"/>
      <c r="RU133" s="289"/>
      <c r="RV133" s="289"/>
      <c r="RW133" s="289"/>
      <c r="RX133" s="289"/>
      <c r="RY133" s="289"/>
      <c r="RZ133" s="289"/>
      <c r="SA133" s="289"/>
      <c r="SB133" s="289"/>
      <c r="SC133" s="289"/>
      <c r="SD133" s="289"/>
      <c r="SE133" s="289"/>
      <c r="SF133" s="289"/>
      <c r="SG133" s="289"/>
      <c r="SH133" s="289"/>
      <c r="SI133" s="289"/>
      <c r="SJ133" s="289"/>
      <c r="SK133" s="289"/>
      <c r="SL133" s="289"/>
      <c r="SM133" s="289"/>
      <c r="SN133" s="289"/>
      <c r="SO133" s="289"/>
      <c r="SP133" s="289"/>
      <c r="SQ133" s="289"/>
      <c r="SR133" s="289"/>
      <c r="SS133" s="289"/>
      <c r="ST133" s="289"/>
      <c r="SU133" s="289"/>
      <c r="SV133" s="289"/>
      <c r="SW133" s="289"/>
      <c r="SX133" s="289"/>
      <c r="SY133" s="289"/>
      <c r="SZ133" s="289"/>
      <c r="TA133" s="289"/>
      <c r="TB133" s="289"/>
      <c r="TC133" s="289"/>
      <c r="TD133" s="289"/>
      <c r="TE133" s="289"/>
      <c r="TF133" s="289"/>
      <c r="TG133" s="289"/>
      <c r="TH133" s="289"/>
      <c r="TI133" s="289"/>
      <c r="TJ133" s="289"/>
      <c r="TK133" s="289"/>
      <c r="TL133" s="289"/>
      <c r="TM133" s="289"/>
      <c r="TN133" s="289"/>
      <c r="TO133" s="289"/>
      <c r="TP133" s="289"/>
      <c r="TQ133" s="289"/>
      <c r="TR133" s="289"/>
      <c r="TS133" s="289"/>
      <c r="TT133" s="289"/>
      <c r="TU133" s="289"/>
      <c r="TV133" s="289"/>
      <c r="TW133" s="289"/>
      <c r="TX133" s="289"/>
      <c r="TY133" s="289"/>
      <c r="TZ133" s="289"/>
      <c r="UA133" s="289"/>
      <c r="UB133" s="289"/>
      <c r="UC133" s="289"/>
      <c r="UD133" s="289"/>
      <c r="UE133" s="289"/>
      <c r="UF133" s="289"/>
      <c r="UG133" s="289"/>
      <c r="UH133" s="289"/>
      <c r="UI133" s="289"/>
      <c r="UJ133" s="289"/>
      <c r="UK133" s="289"/>
      <c r="UL133" s="289"/>
      <c r="UM133" s="289"/>
      <c r="UN133" s="289"/>
      <c r="UO133" s="289"/>
      <c r="UP133" s="289"/>
      <c r="UQ133" s="289"/>
      <c r="UR133" s="289"/>
      <c r="US133" s="289"/>
      <c r="UT133" s="289"/>
      <c r="UU133" s="289"/>
      <c r="UV133" s="289"/>
      <c r="UW133" s="289"/>
      <c r="UX133" s="289"/>
      <c r="UY133" s="289"/>
      <c r="UZ133" s="289"/>
      <c r="VA133" s="289"/>
      <c r="VB133" s="289"/>
      <c r="VC133" s="289"/>
      <c r="VD133" s="289"/>
      <c r="VE133" s="289"/>
      <c r="VF133" s="289"/>
      <c r="VG133" s="289"/>
      <c r="VH133" s="289"/>
      <c r="VI133" s="289"/>
      <c r="VJ133" s="289"/>
      <c r="VK133" s="289"/>
      <c r="VL133" s="289"/>
      <c r="VM133" s="289"/>
      <c r="VN133" s="289"/>
      <c r="VO133" s="289"/>
      <c r="VP133" s="289"/>
      <c r="VQ133" s="289"/>
      <c r="VR133" s="289"/>
      <c r="VS133" s="289"/>
      <c r="VT133" s="289"/>
      <c r="VU133" s="289"/>
      <c r="VV133" s="289"/>
      <c r="VW133" s="289"/>
      <c r="VX133" s="289"/>
      <c r="VY133" s="289"/>
      <c r="VZ133" s="289"/>
      <c r="WA133" s="289"/>
      <c r="WB133" s="289"/>
      <c r="WC133" s="289"/>
      <c r="WD133" s="289"/>
      <c r="WE133" s="289"/>
      <c r="WF133" s="289"/>
      <c r="WG133" s="289"/>
      <c r="WH133" s="289"/>
      <c r="WI133" s="289"/>
      <c r="WJ133" s="289"/>
      <c r="WK133" s="289"/>
      <c r="WL133" s="289"/>
      <c r="WM133" s="289"/>
      <c r="WN133" s="289"/>
      <c r="WO133" s="289"/>
      <c r="WP133" s="289"/>
      <c r="WQ133" s="289"/>
      <c r="WR133" s="289"/>
      <c r="WS133" s="289"/>
      <c r="WT133" s="289"/>
      <c r="WU133" s="289"/>
      <c r="WV133" s="289"/>
      <c r="WW133" s="289"/>
      <c r="WX133" s="289"/>
      <c r="WY133" s="289"/>
      <c r="WZ133" s="289"/>
      <c r="XA133" s="289"/>
      <c r="XB133" s="289"/>
      <c r="XC133" s="289"/>
      <c r="XD133" s="289"/>
      <c r="XE133" s="289"/>
      <c r="XF133" s="289"/>
      <c r="XG133" s="289"/>
      <c r="XH133" s="289"/>
      <c r="XI133" s="289"/>
      <c r="XJ133" s="289"/>
      <c r="XK133" s="289"/>
      <c r="XL133" s="289"/>
      <c r="XM133" s="289"/>
      <c r="XN133" s="289"/>
      <c r="XO133" s="289"/>
      <c r="XP133" s="289"/>
      <c r="XQ133" s="289"/>
      <c r="XR133" s="289"/>
      <c r="XS133" s="289"/>
      <c r="XT133" s="289"/>
      <c r="XU133" s="289"/>
      <c r="XV133" s="289"/>
      <c r="XW133" s="289"/>
      <c r="XX133" s="289"/>
      <c r="XY133" s="289"/>
      <c r="XZ133" s="289"/>
      <c r="YA133" s="289"/>
      <c r="YB133" s="289"/>
      <c r="YC133" s="289"/>
      <c r="YD133" s="289"/>
      <c r="YE133" s="289"/>
      <c r="YF133" s="289"/>
      <c r="YG133" s="289"/>
      <c r="YH133" s="289"/>
      <c r="YI133" s="289"/>
      <c r="YJ133" s="289"/>
      <c r="YK133" s="289"/>
      <c r="YL133" s="289"/>
      <c r="YM133" s="289"/>
      <c r="YN133" s="289"/>
      <c r="YO133" s="289"/>
      <c r="YP133" s="289"/>
      <c r="YQ133" s="289"/>
      <c r="YR133" s="289"/>
      <c r="YS133" s="289"/>
      <c r="YT133" s="289"/>
      <c r="YU133" s="289"/>
      <c r="YV133" s="289"/>
      <c r="YW133" s="289"/>
      <c r="YX133" s="289"/>
      <c r="YY133" s="289"/>
      <c r="YZ133" s="289"/>
      <c r="ZA133" s="289"/>
      <c r="ZB133" s="289"/>
      <c r="ZC133" s="289"/>
      <c r="ZD133" s="289"/>
      <c r="ZE133" s="289"/>
      <c r="ZF133" s="289"/>
      <c r="ZG133" s="289"/>
      <c r="ZH133" s="289"/>
      <c r="ZI133" s="289"/>
      <c r="ZJ133" s="289"/>
      <c r="ZK133" s="289"/>
      <c r="ZL133" s="289"/>
      <c r="ZM133" s="289"/>
      <c r="ZN133" s="289"/>
      <c r="ZO133" s="289"/>
      <c r="ZP133" s="289"/>
      <c r="ZQ133" s="289"/>
      <c r="ZR133" s="289"/>
      <c r="ZS133" s="289"/>
      <c r="ZT133" s="289"/>
      <c r="ZU133" s="289"/>
      <c r="ZV133" s="289"/>
      <c r="ZW133" s="289"/>
      <c r="ZX133" s="289"/>
      <c r="ZY133" s="289"/>
      <c r="ZZ133" s="289"/>
      <c r="AAA133" s="289"/>
      <c r="AAB133" s="289"/>
      <c r="AAC133" s="289"/>
      <c r="AAD133" s="289"/>
      <c r="AAE133" s="289"/>
      <c r="AAF133" s="289"/>
      <c r="AAG133" s="289"/>
      <c r="AAH133" s="289"/>
      <c r="AAI133" s="289"/>
      <c r="AAJ133" s="289"/>
      <c r="AAK133" s="289"/>
      <c r="AAL133" s="289"/>
      <c r="AAM133" s="289"/>
      <c r="AAN133" s="289"/>
      <c r="AAO133" s="289"/>
      <c r="AAP133" s="289"/>
      <c r="AAQ133" s="289"/>
      <c r="AAR133" s="289"/>
      <c r="AAS133" s="289"/>
      <c r="AAT133" s="289"/>
      <c r="AAU133" s="289"/>
      <c r="AAV133" s="289"/>
      <c r="AAW133" s="289"/>
      <c r="AAX133" s="289"/>
      <c r="AAY133" s="289"/>
      <c r="AAZ133" s="289"/>
      <c r="ABA133" s="289"/>
      <c r="ABB133" s="289"/>
      <c r="ABC133" s="289"/>
      <c r="ABD133" s="289"/>
      <c r="ABE133" s="289"/>
      <c r="ABF133" s="289"/>
      <c r="ABG133" s="289"/>
      <c r="ABH133" s="289"/>
      <c r="ABI133" s="289"/>
      <c r="ABJ133" s="289"/>
      <c r="ABK133" s="289"/>
      <c r="ABL133" s="289"/>
      <c r="ABM133" s="289"/>
      <c r="ABN133" s="289"/>
      <c r="ABO133" s="289"/>
      <c r="ABP133" s="289"/>
      <c r="ABQ133" s="289"/>
      <c r="ABR133" s="289"/>
      <c r="ABS133" s="289"/>
      <c r="ABT133" s="289"/>
      <c r="ABU133" s="289"/>
      <c r="ABV133" s="289"/>
      <c r="ABW133" s="289"/>
      <c r="ABX133" s="289"/>
      <c r="ABY133" s="289"/>
      <c r="ABZ133" s="289"/>
      <c r="ACA133" s="289"/>
      <c r="ACB133" s="289"/>
      <c r="ACC133" s="289"/>
      <c r="ACD133" s="289"/>
      <c r="ACE133" s="289"/>
      <c r="ACF133" s="289"/>
      <c r="ACG133" s="289"/>
      <c r="ACH133" s="289"/>
      <c r="ACI133" s="289"/>
      <c r="ACJ133" s="289"/>
      <c r="ACK133" s="289"/>
      <c r="ACL133" s="289"/>
      <c r="ACM133" s="289"/>
      <c r="ACN133" s="289"/>
      <c r="ACO133" s="289"/>
      <c r="ACP133" s="289"/>
      <c r="ACQ133" s="289"/>
      <c r="ACR133" s="289"/>
      <c r="ACS133" s="289"/>
      <c r="ACT133" s="289"/>
      <c r="ACU133" s="289"/>
      <c r="ACV133" s="289"/>
      <c r="ACW133" s="289"/>
      <c r="ACX133" s="289"/>
      <c r="ACY133" s="289"/>
      <c r="ACZ133" s="289"/>
      <c r="ADA133" s="289"/>
      <c r="ADB133" s="289"/>
      <c r="ADC133" s="289"/>
      <c r="ADD133" s="289"/>
      <c r="ADE133" s="289"/>
      <c r="ADF133" s="289"/>
      <c r="ADG133" s="289"/>
      <c r="ADH133" s="289"/>
      <c r="ADI133" s="289"/>
      <c r="ADJ133" s="289"/>
      <c r="ADK133" s="289"/>
      <c r="ADL133" s="289"/>
      <c r="ADM133" s="289"/>
      <c r="ADN133" s="289"/>
      <c r="ADO133" s="289"/>
      <c r="ADP133" s="289"/>
      <c r="ADQ133" s="289"/>
      <c r="ADR133" s="289"/>
      <c r="ADS133" s="289"/>
      <c r="ADT133" s="289"/>
      <c r="ADU133" s="289"/>
      <c r="ADV133" s="289"/>
      <c r="ADW133" s="289"/>
      <c r="ADX133" s="289"/>
      <c r="ADY133" s="289"/>
      <c r="ADZ133" s="289"/>
      <c r="AEA133" s="289"/>
      <c r="AEB133" s="289"/>
      <c r="AEC133" s="289"/>
      <c r="AED133" s="289"/>
      <c r="AEE133" s="289"/>
      <c r="AEF133" s="289"/>
      <c r="AEG133" s="289"/>
      <c r="AEH133" s="289"/>
      <c r="AEI133" s="289"/>
      <c r="AEJ133" s="289"/>
      <c r="AEK133" s="289"/>
      <c r="AEL133" s="289"/>
      <c r="AEM133" s="289"/>
      <c r="AEN133" s="289"/>
      <c r="AEO133" s="289"/>
      <c r="AEP133" s="289"/>
      <c r="AEQ133" s="289"/>
      <c r="AER133" s="289"/>
      <c r="AES133" s="289"/>
      <c r="AET133" s="289"/>
      <c r="AEU133" s="289"/>
      <c r="AEV133" s="289"/>
      <c r="AEW133" s="289"/>
      <c r="AEX133" s="289"/>
      <c r="AEY133" s="289"/>
      <c r="AEZ133" s="289"/>
      <c r="AFA133" s="289"/>
      <c r="AFB133" s="289"/>
      <c r="AFC133" s="289"/>
      <c r="AFD133" s="289"/>
      <c r="AFE133" s="289"/>
      <c r="AFF133" s="289"/>
      <c r="AFG133" s="289"/>
      <c r="AFH133" s="289"/>
      <c r="AFI133" s="289"/>
      <c r="AFJ133" s="289"/>
      <c r="AFK133" s="289"/>
      <c r="AFL133" s="289"/>
      <c r="AFM133" s="289"/>
      <c r="AFN133" s="289"/>
      <c r="AFO133" s="289"/>
      <c r="AFP133" s="289"/>
      <c r="AFQ133" s="289"/>
      <c r="AFR133" s="289"/>
      <c r="AFS133" s="289"/>
      <c r="AFT133" s="289"/>
      <c r="AFU133" s="289"/>
      <c r="AFV133" s="289"/>
      <c r="AFW133" s="289"/>
      <c r="AFX133" s="289"/>
      <c r="AFY133" s="289"/>
      <c r="AFZ133" s="289"/>
      <c r="AGA133" s="289"/>
      <c r="AGB133" s="289"/>
      <c r="AGC133" s="289"/>
      <c r="AGD133" s="289"/>
      <c r="AGE133" s="289"/>
      <c r="AGF133" s="289"/>
      <c r="AGG133" s="289"/>
      <c r="AGH133" s="289"/>
      <c r="AGI133" s="289"/>
      <c r="AGJ133" s="289"/>
      <c r="AGK133" s="289"/>
      <c r="AGL133" s="289"/>
      <c r="AGM133" s="289"/>
      <c r="AGN133" s="289"/>
      <c r="AGO133" s="289"/>
      <c r="AGP133" s="289"/>
      <c r="AGQ133" s="289"/>
      <c r="AGR133" s="289"/>
      <c r="AGS133" s="289"/>
      <c r="AGT133" s="289"/>
      <c r="AGU133" s="289"/>
      <c r="AGV133" s="289"/>
      <c r="AGW133" s="289"/>
      <c r="AGX133" s="289"/>
      <c r="AGY133" s="289"/>
      <c r="AGZ133" s="289"/>
      <c r="AHA133" s="289"/>
      <c r="AHB133" s="289"/>
      <c r="AHC133" s="289"/>
      <c r="AHD133" s="289"/>
      <c r="AHE133" s="289"/>
      <c r="AHF133" s="289"/>
      <c r="AHG133" s="289"/>
      <c r="AHH133" s="289"/>
      <c r="AHI133" s="289"/>
      <c r="AHJ133" s="289"/>
      <c r="AHK133" s="289"/>
      <c r="AHL133" s="289"/>
      <c r="AHM133" s="289"/>
      <c r="AHN133" s="289"/>
      <c r="AHO133" s="289"/>
      <c r="AHP133" s="289"/>
      <c r="AHQ133" s="289"/>
      <c r="AHR133" s="289"/>
      <c r="AHS133" s="289"/>
      <c r="AHT133" s="289"/>
      <c r="AHU133" s="289"/>
      <c r="AHV133" s="289"/>
      <c r="AHW133" s="289"/>
      <c r="AHX133" s="289"/>
      <c r="AHY133" s="289"/>
      <c r="AHZ133" s="289"/>
      <c r="AIA133" s="289"/>
      <c r="AIB133" s="289"/>
      <c r="AIC133" s="289"/>
      <c r="AID133" s="289"/>
      <c r="AIE133" s="289"/>
      <c r="AIF133" s="289"/>
      <c r="AIG133" s="289"/>
      <c r="AIH133" s="289"/>
      <c r="AII133" s="289"/>
      <c r="AIJ133" s="289"/>
      <c r="AIK133" s="289"/>
      <c r="AIL133" s="289"/>
      <c r="AIM133" s="289"/>
      <c r="AIN133" s="289"/>
      <c r="AIO133" s="289"/>
      <c r="AIP133" s="289"/>
      <c r="AIQ133" s="289"/>
      <c r="AIR133" s="289"/>
      <c r="AIS133" s="289"/>
      <c r="AIT133" s="289"/>
      <c r="AIU133" s="289"/>
      <c r="AIV133" s="289"/>
      <c r="AIW133" s="289"/>
      <c r="AIX133" s="289"/>
      <c r="AIY133" s="289"/>
      <c r="AIZ133" s="289"/>
      <c r="AJA133" s="289"/>
      <c r="AJB133" s="289"/>
      <c r="AJC133" s="289"/>
      <c r="AJD133" s="289"/>
      <c r="AJE133" s="289"/>
      <c r="AJF133" s="289"/>
      <c r="AJG133" s="289"/>
      <c r="AJH133" s="289"/>
      <c r="AJI133" s="289"/>
      <c r="AJJ133" s="289"/>
      <c r="AJK133" s="289"/>
      <c r="AJL133" s="289"/>
      <c r="AJM133" s="289"/>
      <c r="AJN133" s="289"/>
      <c r="AJO133" s="289"/>
      <c r="AJP133" s="289"/>
      <c r="AJQ133" s="289"/>
      <c r="AJR133" s="289"/>
      <c r="AJS133" s="289"/>
      <c r="AJT133" s="289"/>
      <c r="AJU133" s="289"/>
      <c r="AJV133" s="289"/>
      <c r="AJW133" s="289"/>
      <c r="AJX133" s="289"/>
      <c r="AJY133" s="289"/>
      <c r="AJZ133" s="289"/>
      <c r="AKA133" s="289"/>
      <c r="AKB133" s="289"/>
      <c r="AKC133" s="289"/>
      <c r="AKD133" s="289"/>
      <c r="AKE133" s="289"/>
      <c r="AKF133" s="289"/>
      <c r="AKG133" s="289"/>
      <c r="AKH133" s="289"/>
      <c r="AKI133" s="289"/>
      <c r="AKJ133" s="289"/>
      <c r="AKK133" s="289"/>
      <c r="AKL133" s="289"/>
      <c r="AKM133" s="289"/>
      <c r="AKN133" s="289"/>
      <c r="AKO133" s="289"/>
      <c r="AKP133" s="289"/>
      <c r="AKQ133" s="289"/>
      <c r="AKR133" s="289"/>
      <c r="AKS133" s="289"/>
      <c r="AKT133" s="289"/>
      <c r="AKU133" s="289"/>
      <c r="AKV133" s="289"/>
      <c r="AKW133" s="289"/>
      <c r="AKX133" s="289"/>
      <c r="AKY133" s="289"/>
      <c r="AKZ133" s="289"/>
      <c r="ALA133" s="289"/>
      <c r="ALB133" s="289"/>
      <c r="ALC133" s="289"/>
      <c r="ALD133" s="289"/>
      <c r="ALE133" s="289"/>
      <c r="ALF133" s="289"/>
      <c r="ALG133" s="289"/>
      <c r="ALH133" s="289"/>
      <c r="ALI133" s="289"/>
      <c r="ALJ133" s="289"/>
      <c r="ALK133" s="289"/>
      <c r="ALL133" s="289"/>
      <c r="ALM133" s="289"/>
      <c r="ALN133" s="289"/>
      <c r="ALO133" s="289"/>
      <c r="ALP133" s="289"/>
      <c r="ALQ133" s="289"/>
      <c r="ALR133" s="289"/>
      <c r="ALS133" s="289"/>
      <c r="ALT133" s="289"/>
      <c r="ALU133" s="289"/>
      <c r="ALV133" s="289"/>
      <c r="ALW133" s="289"/>
      <c r="ALX133" s="289"/>
      <c r="ALY133" s="289"/>
      <c r="ALZ133" s="289"/>
      <c r="AMA133" s="289"/>
      <c r="AMB133" s="289"/>
      <c r="AMC133" s="289"/>
      <c r="AMD133" s="289"/>
      <c r="AME133" s="289"/>
      <c r="AMF133" s="289"/>
      <c r="AMG133" s="289"/>
      <c r="AMH133" s="289"/>
      <c r="AMI133" s="289"/>
      <c r="AMJ133" s="289"/>
      <c r="AMK133" s="289"/>
      <c r="AML133" s="289"/>
      <c r="AMM133" s="289"/>
      <c r="AMN133" s="289"/>
      <c r="AMO133" s="289"/>
      <c r="AMP133" s="289"/>
      <c r="AMQ133" s="289"/>
      <c r="AMR133" s="289"/>
      <c r="AMS133" s="289"/>
      <c r="AMT133" s="289"/>
      <c r="AMU133" s="289"/>
      <c r="AMV133" s="289"/>
    </row>
    <row r="134" spans="1:1036" s="339" customFormat="1">
      <c r="A134" s="289"/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  <c r="DD134" s="289"/>
      <c r="DE134" s="289"/>
      <c r="DF134" s="289"/>
      <c r="DG134" s="289"/>
      <c r="DH134" s="289"/>
      <c r="DI134" s="289"/>
      <c r="DJ134" s="289"/>
      <c r="DK134" s="289"/>
      <c r="DL134" s="289"/>
      <c r="DM134" s="289"/>
      <c r="DN134" s="289"/>
      <c r="DO134" s="289"/>
      <c r="DP134" s="289"/>
      <c r="DQ134" s="289"/>
      <c r="DR134" s="289"/>
      <c r="DS134" s="289"/>
      <c r="DT134" s="289"/>
      <c r="DU134" s="289"/>
      <c r="DV134" s="289"/>
      <c r="DW134" s="289"/>
      <c r="DX134" s="289"/>
      <c r="DY134" s="289"/>
      <c r="DZ134" s="289"/>
      <c r="EA134" s="289"/>
      <c r="EB134" s="289"/>
      <c r="EC134" s="289"/>
      <c r="ED134" s="289"/>
      <c r="EE134" s="289"/>
      <c r="EF134" s="289"/>
      <c r="EG134" s="289"/>
      <c r="EH134" s="289"/>
      <c r="EI134" s="289"/>
      <c r="EJ134" s="289"/>
      <c r="EK134" s="289"/>
      <c r="EL134" s="289"/>
      <c r="EM134" s="289"/>
      <c r="EN134" s="289"/>
      <c r="EO134" s="289"/>
      <c r="EP134" s="289"/>
      <c r="EQ134" s="289"/>
      <c r="ER134" s="289"/>
      <c r="ES134" s="289"/>
      <c r="ET134" s="289"/>
      <c r="EU134" s="289"/>
      <c r="EV134" s="289"/>
      <c r="EW134" s="289"/>
      <c r="EX134" s="289"/>
      <c r="EY134" s="289"/>
      <c r="EZ134" s="289"/>
      <c r="FA134" s="289"/>
      <c r="FB134" s="289"/>
      <c r="FC134" s="289"/>
      <c r="FD134" s="289"/>
      <c r="FE134" s="289"/>
      <c r="FF134" s="289"/>
      <c r="FG134" s="289"/>
      <c r="FH134" s="289"/>
      <c r="FI134" s="289"/>
      <c r="FJ134" s="289"/>
      <c r="FK134" s="289"/>
      <c r="FL134" s="289"/>
      <c r="FM134" s="289"/>
      <c r="FN134" s="289"/>
      <c r="FO134" s="289"/>
      <c r="FP134" s="289"/>
      <c r="FQ134" s="289"/>
      <c r="FR134" s="289"/>
      <c r="FS134" s="289"/>
      <c r="FT134" s="289"/>
      <c r="FU134" s="289"/>
      <c r="FV134" s="289"/>
      <c r="FW134" s="289"/>
      <c r="FX134" s="289"/>
      <c r="FY134" s="289"/>
      <c r="FZ134" s="289"/>
      <c r="GA134" s="289"/>
      <c r="GB134" s="289"/>
      <c r="GC134" s="289"/>
      <c r="GD134" s="289"/>
      <c r="GE134" s="289"/>
      <c r="GF134" s="289"/>
      <c r="GG134" s="289"/>
      <c r="GH134" s="289"/>
      <c r="GI134" s="289"/>
      <c r="GJ134" s="289"/>
      <c r="GK134" s="289"/>
      <c r="GL134" s="289"/>
      <c r="GM134" s="289"/>
      <c r="GN134" s="289"/>
      <c r="GO134" s="289"/>
      <c r="GP134" s="289"/>
      <c r="GQ134" s="289"/>
      <c r="GR134" s="289"/>
      <c r="GS134" s="289"/>
      <c r="GT134" s="289"/>
      <c r="GU134" s="289"/>
      <c r="GV134" s="289"/>
      <c r="GW134" s="289"/>
      <c r="GX134" s="289"/>
      <c r="GY134" s="289"/>
      <c r="GZ134" s="289"/>
      <c r="HA134" s="289"/>
      <c r="HB134" s="289"/>
      <c r="HC134" s="289"/>
      <c r="HD134" s="289"/>
      <c r="HE134" s="289"/>
      <c r="HF134" s="289"/>
      <c r="HG134" s="289"/>
      <c r="HH134" s="289"/>
      <c r="HI134" s="289"/>
      <c r="HJ134" s="289"/>
      <c r="HK134" s="289"/>
      <c r="HL134" s="289"/>
      <c r="HM134" s="289"/>
      <c r="HN134" s="289"/>
      <c r="HO134" s="289"/>
      <c r="HP134" s="289"/>
      <c r="HQ134" s="289"/>
      <c r="HR134" s="289"/>
      <c r="HS134" s="289"/>
      <c r="HT134" s="289"/>
      <c r="HU134" s="289"/>
      <c r="HV134" s="289"/>
      <c r="HW134" s="289"/>
      <c r="HX134" s="289"/>
      <c r="HY134" s="289"/>
      <c r="HZ134" s="289"/>
      <c r="IA134" s="289"/>
      <c r="IB134" s="289"/>
      <c r="IC134" s="289"/>
      <c r="ID134" s="289"/>
      <c r="IE134" s="289"/>
      <c r="IF134" s="289"/>
      <c r="IG134" s="289"/>
      <c r="IH134" s="289"/>
      <c r="II134" s="289"/>
      <c r="IJ134" s="289"/>
      <c r="IK134" s="289"/>
      <c r="IL134" s="289"/>
      <c r="IM134" s="289"/>
      <c r="IN134" s="289"/>
      <c r="IO134" s="289"/>
      <c r="IP134" s="289"/>
      <c r="IQ134" s="289"/>
      <c r="IR134" s="289"/>
      <c r="IS134" s="289"/>
      <c r="IT134" s="289"/>
      <c r="IU134" s="289"/>
      <c r="IV134" s="289"/>
      <c r="IW134" s="289"/>
      <c r="IX134" s="289"/>
      <c r="IY134" s="289"/>
      <c r="IZ134" s="289"/>
      <c r="JA134" s="289"/>
      <c r="JB134" s="289"/>
      <c r="JC134" s="289"/>
      <c r="JD134" s="289"/>
      <c r="JE134" s="289"/>
      <c r="JF134" s="289"/>
      <c r="JG134" s="289"/>
      <c r="JH134" s="289"/>
      <c r="JI134" s="289"/>
      <c r="JJ134" s="289"/>
      <c r="JK134" s="289"/>
      <c r="JL134" s="289"/>
      <c r="JM134" s="289"/>
      <c r="JN134" s="289"/>
      <c r="JO134" s="289"/>
      <c r="JP134" s="289"/>
      <c r="JQ134" s="289"/>
      <c r="JR134" s="289"/>
      <c r="JS134" s="289"/>
      <c r="JT134" s="289"/>
      <c r="JU134" s="289"/>
      <c r="JV134" s="289"/>
      <c r="JW134" s="289"/>
      <c r="JX134" s="289"/>
      <c r="JY134" s="289"/>
      <c r="JZ134" s="289"/>
      <c r="KA134" s="289"/>
      <c r="KB134" s="289"/>
      <c r="KC134" s="289"/>
      <c r="KD134" s="289"/>
      <c r="KE134" s="289"/>
      <c r="KF134" s="289"/>
      <c r="KG134" s="289"/>
      <c r="KH134" s="289"/>
      <c r="KI134" s="289"/>
      <c r="KJ134" s="289"/>
      <c r="KK134" s="289"/>
      <c r="KL134" s="289"/>
      <c r="KM134" s="289"/>
      <c r="KN134" s="289"/>
      <c r="KO134" s="289"/>
      <c r="KP134" s="289"/>
      <c r="KQ134" s="289"/>
      <c r="KR134" s="289"/>
      <c r="KS134" s="289"/>
      <c r="KT134" s="289"/>
      <c r="KU134" s="289"/>
      <c r="KV134" s="289"/>
      <c r="KW134" s="289"/>
      <c r="KX134" s="289"/>
      <c r="KY134" s="289"/>
      <c r="KZ134" s="289"/>
      <c r="LA134" s="289"/>
      <c r="LB134" s="289"/>
      <c r="LC134" s="289"/>
      <c r="LD134" s="289"/>
      <c r="LE134" s="289"/>
      <c r="LF134" s="289"/>
      <c r="LG134" s="289"/>
      <c r="LH134" s="289"/>
      <c r="LI134" s="289"/>
      <c r="LJ134" s="289"/>
      <c r="LK134" s="289"/>
      <c r="LL134" s="289"/>
      <c r="LM134" s="289"/>
      <c r="LN134" s="289"/>
      <c r="LO134" s="289"/>
      <c r="LP134" s="289"/>
      <c r="LQ134" s="289"/>
      <c r="LR134" s="289"/>
      <c r="LS134" s="289"/>
      <c r="LT134" s="289"/>
      <c r="LU134" s="289"/>
      <c r="LV134" s="289"/>
      <c r="LW134" s="289"/>
      <c r="LX134" s="289"/>
      <c r="LY134" s="289"/>
      <c r="LZ134" s="289"/>
      <c r="MA134" s="289"/>
      <c r="MB134" s="289"/>
      <c r="MC134" s="289"/>
      <c r="MD134" s="289"/>
      <c r="ME134" s="289"/>
      <c r="MF134" s="289"/>
      <c r="MG134" s="289"/>
      <c r="MH134" s="289"/>
      <c r="MI134" s="289"/>
      <c r="MJ134" s="289"/>
      <c r="MK134" s="289"/>
      <c r="ML134" s="289"/>
      <c r="MM134" s="289"/>
      <c r="MN134" s="289"/>
      <c r="MO134" s="289"/>
      <c r="MP134" s="289"/>
      <c r="MQ134" s="289"/>
      <c r="MR134" s="289"/>
      <c r="MS134" s="289"/>
      <c r="MT134" s="289"/>
      <c r="MU134" s="289"/>
      <c r="MV134" s="289"/>
      <c r="MW134" s="289"/>
      <c r="MX134" s="289"/>
      <c r="MY134" s="289"/>
      <c r="MZ134" s="289"/>
      <c r="NA134" s="289"/>
      <c r="NB134" s="289"/>
      <c r="NC134" s="289"/>
      <c r="ND134" s="289"/>
      <c r="NE134" s="289"/>
      <c r="NF134" s="289"/>
      <c r="NG134" s="289"/>
      <c r="NH134" s="289"/>
      <c r="NI134" s="289"/>
      <c r="NJ134" s="289"/>
      <c r="NK134" s="289"/>
      <c r="NL134" s="289"/>
      <c r="NM134" s="289"/>
      <c r="NN134" s="289"/>
      <c r="NO134" s="289"/>
      <c r="NP134" s="289"/>
      <c r="NQ134" s="289"/>
      <c r="NR134" s="289"/>
      <c r="NS134" s="289"/>
      <c r="NT134" s="289"/>
      <c r="NU134" s="289"/>
      <c r="NV134" s="289"/>
      <c r="NW134" s="289"/>
      <c r="NX134" s="289"/>
      <c r="NY134" s="289"/>
      <c r="NZ134" s="289"/>
      <c r="OA134" s="289"/>
      <c r="OB134" s="289"/>
      <c r="OC134" s="289"/>
      <c r="OD134" s="289"/>
      <c r="OE134" s="289"/>
      <c r="OF134" s="289"/>
      <c r="OG134" s="289"/>
      <c r="OH134" s="289"/>
      <c r="OI134" s="289"/>
      <c r="OJ134" s="289"/>
      <c r="OK134" s="289"/>
      <c r="OL134" s="289"/>
      <c r="OM134" s="289"/>
      <c r="ON134" s="289"/>
      <c r="OO134" s="289"/>
      <c r="OP134" s="289"/>
      <c r="OQ134" s="289"/>
      <c r="OR134" s="289"/>
      <c r="OS134" s="289"/>
      <c r="OT134" s="289"/>
      <c r="OU134" s="289"/>
      <c r="OV134" s="289"/>
      <c r="OW134" s="289"/>
      <c r="OX134" s="289"/>
      <c r="OY134" s="289"/>
      <c r="OZ134" s="289"/>
      <c r="PA134" s="289"/>
      <c r="PB134" s="289"/>
      <c r="PC134" s="289"/>
      <c r="PD134" s="289"/>
      <c r="PE134" s="289"/>
      <c r="PF134" s="289"/>
      <c r="PG134" s="289"/>
      <c r="PH134" s="289"/>
      <c r="PI134" s="289"/>
      <c r="PJ134" s="289"/>
      <c r="PK134" s="289"/>
      <c r="PL134" s="289"/>
      <c r="PM134" s="289"/>
      <c r="PN134" s="289"/>
      <c r="PO134" s="289"/>
      <c r="PP134" s="289"/>
      <c r="PQ134" s="289"/>
      <c r="PR134" s="289"/>
      <c r="PS134" s="289"/>
      <c r="PT134" s="289"/>
      <c r="PU134" s="289"/>
      <c r="PV134" s="289"/>
      <c r="PW134" s="289"/>
      <c r="PX134" s="289"/>
      <c r="PY134" s="289"/>
      <c r="PZ134" s="289"/>
      <c r="QA134" s="289"/>
      <c r="QB134" s="289"/>
      <c r="QC134" s="289"/>
      <c r="QD134" s="289"/>
      <c r="QE134" s="289"/>
      <c r="QF134" s="289"/>
      <c r="QG134" s="289"/>
      <c r="QH134" s="289"/>
      <c r="QI134" s="289"/>
      <c r="QJ134" s="289"/>
      <c r="QK134" s="289"/>
      <c r="QL134" s="289"/>
      <c r="QM134" s="289"/>
      <c r="QN134" s="289"/>
      <c r="QO134" s="289"/>
      <c r="QP134" s="289"/>
      <c r="QQ134" s="289"/>
      <c r="QR134" s="289"/>
      <c r="QS134" s="289"/>
      <c r="QT134" s="289"/>
      <c r="QU134" s="289"/>
      <c r="QV134" s="289"/>
      <c r="QW134" s="289"/>
      <c r="QX134" s="289"/>
      <c r="QY134" s="289"/>
      <c r="QZ134" s="289"/>
      <c r="RA134" s="289"/>
      <c r="RB134" s="289"/>
      <c r="RC134" s="289"/>
      <c r="RD134" s="289"/>
      <c r="RE134" s="289"/>
      <c r="RF134" s="289"/>
      <c r="RG134" s="289"/>
      <c r="RH134" s="289"/>
      <c r="RI134" s="289"/>
      <c r="RJ134" s="289"/>
      <c r="RK134" s="289"/>
      <c r="RL134" s="289"/>
      <c r="RM134" s="289"/>
      <c r="RN134" s="289"/>
      <c r="RO134" s="289"/>
      <c r="RP134" s="289"/>
      <c r="RQ134" s="289"/>
      <c r="RR134" s="289"/>
      <c r="RS134" s="289"/>
      <c r="RT134" s="289"/>
      <c r="RU134" s="289"/>
      <c r="RV134" s="289"/>
      <c r="RW134" s="289"/>
      <c r="RX134" s="289"/>
      <c r="RY134" s="289"/>
      <c r="RZ134" s="289"/>
      <c r="SA134" s="289"/>
      <c r="SB134" s="289"/>
      <c r="SC134" s="289"/>
      <c r="SD134" s="289"/>
      <c r="SE134" s="289"/>
      <c r="SF134" s="289"/>
      <c r="SG134" s="289"/>
      <c r="SH134" s="289"/>
      <c r="SI134" s="289"/>
      <c r="SJ134" s="289"/>
      <c r="SK134" s="289"/>
      <c r="SL134" s="289"/>
      <c r="SM134" s="289"/>
      <c r="SN134" s="289"/>
      <c r="SO134" s="289"/>
      <c r="SP134" s="289"/>
      <c r="SQ134" s="289"/>
      <c r="SR134" s="289"/>
      <c r="SS134" s="289"/>
      <c r="ST134" s="289"/>
      <c r="SU134" s="289"/>
      <c r="SV134" s="289"/>
      <c r="SW134" s="289"/>
      <c r="SX134" s="289"/>
      <c r="SY134" s="289"/>
      <c r="SZ134" s="289"/>
      <c r="TA134" s="289"/>
      <c r="TB134" s="289"/>
      <c r="TC134" s="289"/>
      <c r="TD134" s="289"/>
      <c r="TE134" s="289"/>
      <c r="TF134" s="289"/>
      <c r="TG134" s="289"/>
      <c r="TH134" s="289"/>
      <c r="TI134" s="289"/>
      <c r="TJ134" s="289"/>
      <c r="TK134" s="289"/>
      <c r="TL134" s="289"/>
      <c r="TM134" s="289"/>
      <c r="TN134" s="289"/>
      <c r="TO134" s="289"/>
      <c r="TP134" s="289"/>
      <c r="TQ134" s="289"/>
      <c r="TR134" s="289"/>
      <c r="TS134" s="289"/>
      <c r="TT134" s="289"/>
      <c r="TU134" s="289"/>
      <c r="TV134" s="289"/>
      <c r="TW134" s="289"/>
      <c r="TX134" s="289"/>
      <c r="TY134" s="289"/>
      <c r="TZ134" s="289"/>
      <c r="UA134" s="289"/>
      <c r="UB134" s="289"/>
      <c r="UC134" s="289"/>
      <c r="UD134" s="289"/>
      <c r="UE134" s="289"/>
      <c r="UF134" s="289"/>
      <c r="UG134" s="289"/>
      <c r="UH134" s="289"/>
      <c r="UI134" s="289"/>
      <c r="UJ134" s="289"/>
      <c r="UK134" s="289"/>
      <c r="UL134" s="289"/>
      <c r="UM134" s="289"/>
      <c r="UN134" s="289"/>
      <c r="UO134" s="289"/>
      <c r="UP134" s="289"/>
      <c r="UQ134" s="289"/>
      <c r="UR134" s="289"/>
      <c r="US134" s="289"/>
      <c r="UT134" s="289"/>
      <c r="UU134" s="289"/>
      <c r="UV134" s="289"/>
      <c r="UW134" s="289"/>
      <c r="UX134" s="289"/>
      <c r="UY134" s="289"/>
      <c r="UZ134" s="289"/>
      <c r="VA134" s="289"/>
      <c r="VB134" s="289"/>
      <c r="VC134" s="289"/>
      <c r="VD134" s="289"/>
      <c r="VE134" s="289"/>
      <c r="VF134" s="289"/>
      <c r="VG134" s="289"/>
      <c r="VH134" s="289"/>
      <c r="VI134" s="289"/>
      <c r="VJ134" s="289"/>
      <c r="VK134" s="289"/>
      <c r="VL134" s="289"/>
      <c r="VM134" s="289"/>
      <c r="VN134" s="289"/>
      <c r="VO134" s="289"/>
      <c r="VP134" s="289"/>
      <c r="VQ134" s="289"/>
      <c r="VR134" s="289"/>
      <c r="VS134" s="289"/>
      <c r="VT134" s="289"/>
      <c r="VU134" s="289"/>
      <c r="VV134" s="289"/>
      <c r="VW134" s="289"/>
      <c r="VX134" s="289"/>
      <c r="VY134" s="289"/>
      <c r="VZ134" s="289"/>
      <c r="WA134" s="289"/>
      <c r="WB134" s="289"/>
      <c r="WC134" s="289"/>
      <c r="WD134" s="289"/>
      <c r="WE134" s="289"/>
      <c r="WF134" s="289"/>
      <c r="WG134" s="289"/>
      <c r="WH134" s="289"/>
      <c r="WI134" s="289"/>
      <c r="WJ134" s="289"/>
      <c r="WK134" s="289"/>
      <c r="WL134" s="289"/>
      <c r="WM134" s="289"/>
      <c r="WN134" s="289"/>
      <c r="WO134" s="289"/>
      <c r="WP134" s="289"/>
      <c r="WQ134" s="289"/>
      <c r="WR134" s="289"/>
      <c r="WS134" s="289"/>
      <c r="WT134" s="289"/>
      <c r="WU134" s="289"/>
      <c r="WV134" s="289"/>
      <c r="WW134" s="289"/>
      <c r="WX134" s="289"/>
      <c r="WY134" s="289"/>
      <c r="WZ134" s="289"/>
      <c r="XA134" s="289"/>
      <c r="XB134" s="289"/>
      <c r="XC134" s="289"/>
      <c r="XD134" s="289"/>
      <c r="XE134" s="289"/>
      <c r="XF134" s="289"/>
      <c r="XG134" s="289"/>
      <c r="XH134" s="289"/>
      <c r="XI134" s="289"/>
      <c r="XJ134" s="289"/>
      <c r="XK134" s="289"/>
      <c r="XL134" s="289"/>
      <c r="XM134" s="289"/>
      <c r="XN134" s="289"/>
      <c r="XO134" s="289"/>
      <c r="XP134" s="289"/>
      <c r="XQ134" s="289"/>
      <c r="XR134" s="289"/>
      <c r="XS134" s="289"/>
      <c r="XT134" s="289"/>
      <c r="XU134" s="289"/>
      <c r="XV134" s="289"/>
      <c r="XW134" s="289"/>
      <c r="XX134" s="289"/>
      <c r="XY134" s="289"/>
      <c r="XZ134" s="289"/>
      <c r="YA134" s="289"/>
      <c r="YB134" s="289"/>
      <c r="YC134" s="289"/>
      <c r="YD134" s="289"/>
      <c r="YE134" s="289"/>
      <c r="YF134" s="289"/>
      <c r="YG134" s="289"/>
      <c r="YH134" s="289"/>
      <c r="YI134" s="289"/>
      <c r="YJ134" s="289"/>
      <c r="YK134" s="289"/>
      <c r="YL134" s="289"/>
      <c r="YM134" s="289"/>
      <c r="YN134" s="289"/>
      <c r="YO134" s="289"/>
      <c r="YP134" s="289"/>
      <c r="YQ134" s="289"/>
      <c r="YR134" s="289"/>
      <c r="YS134" s="289"/>
      <c r="YT134" s="289"/>
      <c r="YU134" s="289"/>
      <c r="YV134" s="289"/>
      <c r="YW134" s="289"/>
      <c r="YX134" s="289"/>
      <c r="YY134" s="289"/>
      <c r="YZ134" s="289"/>
      <c r="ZA134" s="289"/>
      <c r="ZB134" s="289"/>
      <c r="ZC134" s="289"/>
      <c r="ZD134" s="289"/>
      <c r="ZE134" s="289"/>
      <c r="ZF134" s="289"/>
      <c r="ZG134" s="289"/>
      <c r="ZH134" s="289"/>
      <c r="ZI134" s="289"/>
      <c r="ZJ134" s="289"/>
      <c r="ZK134" s="289"/>
      <c r="ZL134" s="289"/>
      <c r="ZM134" s="289"/>
      <c r="ZN134" s="289"/>
      <c r="ZO134" s="289"/>
      <c r="ZP134" s="289"/>
      <c r="ZQ134" s="289"/>
      <c r="ZR134" s="289"/>
      <c r="ZS134" s="289"/>
      <c r="ZT134" s="289"/>
      <c r="ZU134" s="289"/>
      <c r="ZV134" s="289"/>
      <c r="ZW134" s="289"/>
      <c r="ZX134" s="289"/>
      <c r="ZY134" s="289"/>
      <c r="ZZ134" s="289"/>
      <c r="AAA134" s="289"/>
      <c r="AAB134" s="289"/>
      <c r="AAC134" s="289"/>
      <c r="AAD134" s="289"/>
      <c r="AAE134" s="289"/>
      <c r="AAF134" s="289"/>
      <c r="AAG134" s="289"/>
      <c r="AAH134" s="289"/>
      <c r="AAI134" s="289"/>
      <c r="AAJ134" s="289"/>
      <c r="AAK134" s="289"/>
      <c r="AAL134" s="289"/>
      <c r="AAM134" s="289"/>
      <c r="AAN134" s="289"/>
      <c r="AAO134" s="289"/>
      <c r="AAP134" s="289"/>
      <c r="AAQ134" s="289"/>
      <c r="AAR134" s="289"/>
      <c r="AAS134" s="289"/>
      <c r="AAT134" s="289"/>
      <c r="AAU134" s="289"/>
      <c r="AAV134" s="289"/>
      <c r="AAW134" s="289"/>
      <c r="AAX134" s="289"/>
      <c r="AAY134" s="289"/>
      <c r="AAZ134" s="289"/>
      <c r="ABA134" s="289"/>
      <c r="ABB134" s="289"/>
      <c r="ABC134" s="289"/>
      <c r="ABD134" s="289"/>
      <c r="ABE134" s="289"/>
      <c r="ABF134" s="289"/>
      <c r="ABG134" s="289"/>
      <c r="ABH134" s="289"/>
      <c r="ABI134" s="289"/>
      <c r="ABJ134" s="289"/>
      <c r="ABK134" s="289"/>
      <c r="ABL134" s="289"/>
      <c r="ABM134" s="289"/>
      <c r="ABN134" s="289"/>
      <c r="ABO134" s="289"/>
      <c r="ABP134" s="289"/>
      <c r="ABQ134" s="289"/>
      <c r="ABR134" s="289"/>
      <c r="ABS134" s="289"/>
      <c r="ABT134" s="289"/>
      <c r="ABU134" s="289"/>
      <c r="ABV134" s="289"/>
      <c r="ABW134" s="289"/>
      <c r="ABX134" s="289"/>
      <c r="ABY134" s="289"/>
      <c r="ABZ134" s="289"/>
      <c r="ACA134" s="289"/>
      <c r="ACB134" s="289"/>
      <c r="ACC134" s="289"/>
      <c r="ACD134" s="289"/>
      <c r="ACE134" s="289"/>
      <c r="ACF134" s="289"/>
      <c r="ACG134" s="289"/>
      <c r="ACH134" s="289"/>
      <c r="ACI134" s="289"/>
      <c r="ACJ134" s="289"/>
      <c r="ACK134" s="289"/>
      <c r="ACL134" s="289"/>
      <c r="ACM134" s="289"/>
      <c r="ACN134" s="289"/>
      <c r="ACO134" s="289"/>
      <c r="ACP134" s="289"/>
      <c r="ACQ134" s="289"/>
      <c r="ACR134" s="289"/>
      <c r="ACS134" s="289"/>
      <c r="ACT134" s="289"/>
      <c r="ACU134" s="289"/>
      <c r="ACV134" s="289"/>
      <c r="ACW134" s="289"/>
      <c r="ACX134" s="289"/>
      <c r="ACY134" s="289"/>
      <c r="ACZ134" s="289"/>
      <c r="ADA134" s="289"/>
      <c r="ADB134" s="289"/>
      <c r="ADC134" s="289"/>
      <c r="ADD134" s="289"/>
      <c r="ADE134" s="289"/>
      <c r="ADF134" s="289"/>
      <c r="ADG134" s="289"/>
      <c r="ADH134" s="289"/>
      <c r="ADI134" s="289"/>
      <c r="ADJ134" s="289"/>
      <c r="ADK134" s="289"/>
      <c r="ADL134" s="289"/>
      <c r="ADM134" s="289"/>
      <c r="ADN134" s="289"/>
      <c r="ADO134" s="289"/>
      <c r="ADP134" s="289"/>
      <c r="ADQ134" s="289"/>
      <c r="ADR134" s="289"/>
      <c r="ADS134" s="289"/>
      <c r="ADT134" s="289"/>
      <c r="ADU134" s="289"/>
      <c r="ADV134" s="289"/>
      <c r="ADW134" s="289"/>
      <c r="ADX134" s="289"/>
      <c r="ADY134" s="289"/>
      <c r="ADZ134" s="289"/>
      <c r="AEA134" s="289"/>
      <c r="AEB134" s="289"/>
      <c r="AEC134" s="289"/>
      <c r="AED134" s="289"/>
      <c r="AEE134" s="289"/>
      <c r="AEF134" s="289"/>
      <c r="AEG134" s="289"/>
      <c r="AEH134" s="289"/>
      <c r="AEI134" s="289"/>
      <c r="AEJ134" s="289"/>
      <c r="AEK134" s="289"/>
      <c r="AEL134" s="289"/>
      <c r="AEM134" s="289"/>
      <c r="AEN134" s="289"/>
      <c r="AEO134" s="289"/>
      <c r="AEP134" s="289"/>
      <c r="AEQ134" s="289"/>
      <c r="AER134" s="289"/>
      <c r="AES134" s="289"/>
      <c r="AET134" s="289"/>
      <c r="AEU134" s="289"/>
      <c r="AEV134" s="289"/>
      <c r="AEW134" s="289"/>
      <c r="AEX134" s="289"/>
      <c r="AEY134" s="289"/>
      <c r="AEZ134" s="289"/>
      <c r="AFA134" s="289"/>
      <c r="AFB134" s="289"/>
      <c r="AFC134" s="289"/>
      <c r="AFD134" s="289"/>
      <c r="AFE134" s="289"/>
      <c r="AFF134" s="289"/>
      <c r="AFG134" s="289"/>
      <c r="AFH134" s="289"/>
      <c r="AFI134" s="289"/>
      <c r="AFJ134" s="289"/>
      <c r="AFK134" s="289"/>
      <c r="AFL134" s="289"/>
      <c r="AFM134" s="289"/>
      <c r="AFN134" s="289"/>
      <c r="AFO134" s="289"/>
      <c r="AFP134" s="289"/>
      <c r="AFQ134" s="289"/>
      <c r="AFR134" s="289"/>
      <c r="AFS134" s="289"/>
      <c r="AFT134" s="289"/>
      <c r="AFU134" s="289"/>
      <c r="AFV134" s="289"/>
      <c r="AFW134" s="289"/>
      <c r="AFX134" s="289"/>
      <c r="AFY134" s="289"/>
      <c r="AFZ134" s="289"/>
      <c r="AGA134" s="289"/>
      <c r="AGB134" s="289"/>
      <c r="AGC134" s="289"/>
      <c r="AGD134" s="289"/>
      <c r="AGE134" s="289"/>
      <c r="AGF134" s="289"/>
      <c r="AGG134" s="289"/>
      <c r="AGH134" s="289"/>
      <c r="AGI134" s="289"/>
      <c r="AGJ134" s="289"/>
      <c r="AGK134" s="289"/>
      <c r="AGL134" s="289"/>
      <c r="AGM134" s="289"/>
      <c r="AGN134" s="289"/>
      <c r="AGO134" s="289"/>
      <c r="AGP134" s="289"/>
      <c r="AGQ134" s="289"/>
      <c r="AGR134" s="289"/>
      <c r="AGS134" s="289"/>
      <c r="AGT134" s="289"/>
      <c r="AGU134" s="289"/>
      <c r="AGV134" s="289"/>
      <c r="AGW134" s="289"/>
      <c r="AGX134" s="289"/>
      <c r="AGY134" s="289"/>
      <c r="AGZ134" s="289"/>
      <c r="AHA134" s="289"/>
      <c r="AHB134" s="289"/>
      <c r="AHC134" s="289"/>
      <c r="AHD134" s="289"/>
      <c r="AHE134" s="289"/>
      <c r="AHF134" s="289"/>
      <c r="AHG134" s="289"/>
      <c r="AHH134" s="289"/>
      <c r="AHI134" s="289"/>
      <c r="AHJ134" s="289"/>
      <c r="AHK134" s="289"/>
      <c r="AHL134" s="289"/>
      <c r="AHM134" s="289"/>
      <c r="AHN134" s="289"/>
      <c r="AHO134" s="289"/>
      <c r="AHP134" s="289"/>
      <c r="AHQ134" s="289"/>
      <c r="AHR134" s="289"/>
      <c r="AHS134" s="289"/>
      <c r="AHT134" s="289"/>
      <c r="AHU134" s="289"/>
      <c r="AHV134" s="289"/>
      <c r="AHW134" s="289"/>
      <c r="AHX134" s="289"/>
      <c r="AHY134" s="289"/>
      <c r="AHZ134" s="289"/>
      <c r="AIA134" s="289"/>
      <c r="AIB134" s="289"/>
      <c r="AIC134" s="289"/>
      <c r="AID134" s="289"/>
      <c r="AIE134" s="289"/>
      <c r="AIF134" s="289"/>
      <c r="AIG134" s="289"/>
      <c r="AIH134" s="289"/>
      <c r="AII134" s="289"/>
      <c r="AIJ134" s="289"/>
      <c r="AIK134" s="289"/>
      <c r="AIL134" s="289"/>
      <c r="AIM134" s="289"/>
      <c r="AIN134" s="289"/>
      <c r="AIO134" s="289"/>
      <c r="AIP134" s="289"/>
      <c r="AIQ134" s="289"/>
      <c r="AIR134" s="289"/>
      <c r="AIS134" s="289"/>
      <c r="AIT134" s="289"/>
      <c r="AIU134" s="289"/>
      <c r="AIV134" s="289"/>
      <c r="AIW134" s="289"/>
      <c r="AIX134" s="289"/>
      <c r="AIY134" s="289"/>
      <c r="AIZ134" s="289"/>
      <c r="AJA134" s="289"/>
      <c r="AJB134" s="289"/>
      <c r="AJC134" s="289"/>
      <c r="AJD134" s="289"/>
      <c r="AJE134" s="289"/>
      <c r="AJF134" s="289"/>
      <c r="AJG134" s="289"/>
      <c r="AJH134" s="289"/>
      <c r="AJI134" s="289"/>
      <c r="AJJ134" s="289"/>
      <c r="AJK134" s="289"/>
      <c r="AJL134" s="289"/>
      <c r="AJM134" s="289"/>
      <c r="AJN134" s="289"/>
      <c r="AJO134" s="289"/>
      <c r="AJP134" s="289"/>
      <c r="AJQ134" s="289"/>
      <c r="AJR134" s="289"/>
      <c r="AJS134" s="289"/>
      <c r="AJT134" s="289"/>
      <c r="AJU134" s="289"/>
      <c r="AJV134" s="289"/>
      <c r="AJW134" s="289"/>
      <c r="AJX134" s="289"/>
      <c r="AJY134" s="289"/>
      <c r="AJZ134" s="289"/>
      <c r="AKA134" s="289"/>
      <c r="AKB134" s="289"/>
      <c r="AKC134" s="289"/>
      <c r="AKD134" s="289"/>
      <c r="AKE134" s="289"/>
      <c r="AKF134" s="289"/>
      <c r="AKG134" s="289"/>
      <c r="AKH134" s="289"/>
      <c r="AKI134" s="289"/>
      <c r="AKJ134" s="289"/>
      <c r="AKK134" s="289"/>
      <c r="AKL134" s="289"/>
      <c r="AKM134" s="289"/>
      <c r="AKN134" s="289"/>
      <c r="AKO134" s="289"/>
      <c r="AKP134" s="289"/>
      <c r="AKQ134" s="289"/>
      <c r="AKR134" s="289"/>
      <c r="AKS134" s="289"/>
      <c r="AKT134" s="289"/>
      <c r="AKU134" s="289"/>
      <c r="AKV134" s="289"/>
      <c r="AKW134" s="289"/>
      <c r="AKX134" s="289"/>
      <c r="AKY134" s="289"/>
      <c r="AKZ134" s="289"/>
      <c r="ALA134" s="289"/>
      <c r="ALB134" s="289"/>
      <c r="ALC134" s="289"/>
      <c r="ALD134" s="289"/>
      <c r="ALE134" s="289"/>
      <c r="ALF134" s="289"/>
      <c r="ALG134" s="289"/>
      <c r="ALH134" s="289"/>
      <c r="ALI134" s="289"/>
      <c r="ALJ134" s="289"/>
      <c r="ALK134" s="289"/>
      <c r="ALL134" s="289"/>
      <c r="ALM134" s="289"/>
      <c r="ALN134" s="289"/>
      <c r="ALO134" s="289"/>
      <c r="ALP134" s="289"/>
      <c r="ALQ134" s="289"/>
      <c r="ALR134" s="289"/>
      <c r="ALS134" s="289"/>
      <c r="ALT134" s="289"/>
      <c r="ALU134" s="289"/>
      <c r="ALV134" s="289"/>
      <c r="ALW134" s="289"/>
      <c r="ALX134" s="289"/>
      <c r="ALY134" s="289"/>
      <c r="ALZ134" s="289"/>
      <c r="AMA134" s="289"/>
      <c r="AMB134" s="289"/>
      <c r="AMC134" s="289"/>
      <c r="AMD134" s="289"/>
      <c r="AME134" s="289"/>
      <c r="AMF134" s="289"/>
      <c r="AMG134" s="289"/>
      <c r="AMH134" s="289"/>
      <c r="AMI134" s="289"/>
      <c r="AMJ134" s="289"/>
      <c r="AMK134" s="289"/>
      <c r="AML134" s="289"/>
      <c r="AMM134" s="289"/>
      <c r="AMN134" s="289"/>
      <c r="AMO134" s="289"/>
      <c r="AMP134" s="289"/>
      <c r="AMQ134" s="289"/>
      <c r="AMR134" s="289"/>
      <c r="AMS134" s="289"/>
      <c r="AMT134" s="289"/>
      <c r="AMU134" s="289"/>
      <c r="AMV134" s="289"/>
    </row>
    <row r="135" spans="1:1036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289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289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289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  <row r="141" spans="1:1036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89"/>
      <c r="BE141" s="289"/>
      <c r="BF141" s="289"/>
      <c r="BG141" s="289"/>
      <c r="BH141" s="289"/>
      <c r="BI141" s="289"/>
      <c r="BJ141" s="289"/>
      <c r="BK141" s="289"/>
      <c r="BL141" s="289"/>
      <c r="BM141" s="289"/>
      <c r="BN141" s="289"/>
      <c r="BO141" s="289"/>
      <c r="BP141" s="289"/>
      <c r="BQ141" s="289"/>
      <c r="BR141" s="289"/>
      <c r="BS141" s="289"/>
      <c r="BT141" s="289"/>
      <c r="BU141" s="289"/>
      <c r="BV141" s="289"/>
      <c r="BW141" s="289"/>
      <c r="BX141" s="289"/>
      <c r="BY141" s="289"/>
      <c r="BZ141" s="289"/>
      <c r="CA141" s="289"/>
      <c r="CB141" s="289"/>
      <c r="CC141" s="289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</row>
    <row r="142" spans="1:1036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289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  <c r="AY142" s="289"/>
      <c r="AZ142" s="289"/>
      <c r="BA142" s="289"/>
      <c r="BB142" s="289"/>
      <c r="BC142" s="289"/>
      <c r="BD142" s="289"/>
      <c r="BE142" s="289"/>
      <c r="BF142" s="289"/>
      <c r="BG142" s="289"/>
      <c r="BH142" s="289"/>
      <c r="BI142" s="289"/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/>
      <c r="BV142" s="289"/>
      <c r="BW142" s="289"/>
      <c r="BX142" s="289"/>
      <c r="BY142" s="289"/>
      <c r="BZ142" s="289"/>
      <c r="CA142" s="289"/>
      <c r="CB142" s="289"/>
      <c r="CC142" s="289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  <c r="AMV142" s="167"/>
    </row>
    <row r="143" spans="1:1036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  <c r="AY143" s="289"/>
      <c r="AZ143" s="289"/>
      <c r="BA143" s="289"/>
      <c r="BB143" s="289"/>
      <c r="BC143" s="289"/>
      <c r="BD143" s="289"/>
      <c r="BE143" s="289"/>
      <c r="BF143" s="289"/>
      <c r="BG143" s="289"/>
      <c r="BH143" s="289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  <c r="AMV143" s="167"/>
    </row>
  </sheetData>
  <sheetProtection password="C6D3" sheet="1" objects="1" scenarios="1" formatCells="0" formatColumns="0" formatRows="0" insertColumns="0" insertRows="0" insertHyperlinks="0" deleteColumns="0" deleteRows="0"/>
  <mergeCells count="47">
    <mergeCell ref="X4:Z4"/>
    <mergeCell ref="X5:AE6"/>
    <mergeCell ref="L5:Q5"/>
    <mergeCell ref="L6:Q6"/>
    <mergeCell ref="E24:F24"/>
    <mergeCell ref="G23:I23"/>
    <mergeCell ref="G24:I24"/>
    <mergeCell ref="F4:G4"/>
    <mergeCell ref="F5:I6"/>
    <mergeCell ref="H4:I4"/>
    <mergeCell ref="X9:Y10"/>
    <mergeCell ref="AA8:AB8"/>
    <mergeCell ref="AA9:AB10"/>
    <mergeCell ref="X8:Y8"/>
    <mergeCell ref="X13:X14"/>
    <mergeCell ref="Y13:Y14"/>
    <mergeCell ref="F3:G3"/>
    <mergeCell ref="H3:I3"/>
    <mergeCell ref="E23:F23"/>
    <mergeCell ref="M4:N4"/>
    <mergeCell ref="S6:U6"/>
    <mergeCell ref="J8:J19"/>
    <mergeCell ref="AA24:AC24"/>
    <mergeCell ref="AA25:AC25"/>
    <mergeCell ref="Y22:Z23"/>
    <mergeCell ref="AD8:AE8"/>
    <mergeCell ref="AD9:AE10"/>
    <mergeCell ref="AD12:AE12"/>
    <mergeCell ref="AA13:AB14"/>
    <mergeCell ref="AA12:AB12"/>
    <mergeCell ref="AD13:AE14"/>
    <mergeCell ref="AL3:AQ3"/>
    <mergeCell ref="AL4:AQ4"/>
    <mergeCell ref="AL9:AS9"/>
    <mergeCell ref="AA4:AB4"/>
    <mergeCell ref="E27:I27"/>
    <mergeCell ref="X16:Y16"/>
    <mergeCell ref="X17:Y18"/>
    <mergeCell ref="AA16:AB16"/>
    <mergeCell ref="AA17:AB18"/>
    <mergeCell ref="G25:I25"/>
    <mergeCell ref="G26:I26"/>
    <mergeCell ref="AA19:AC19"/>
    <mergeCell ref="Y19:Z19"/>
    <mergeCell ref="Y25:Z25"/>
    <mergeCell ref="AA22:AC23"/>
    <mergeCell ref="Y24:Z24"/>
  </mergeCells>
  <conditionalFormatting sqref="Q8:Q19 S8:U19">
    <cfRule type="cellIs" dxfId="32" priority="11" operator="greaterThan">
      <formula>0.69</formula>
    </cfRule>
    <cfRule type="cellIs" dxfId="31" priority="12" operator="between">
      <formula>0.01</formula>
      <formula>0.49</formula>
    </cfRule>
    <cfRule type="cellIs" dxfId="30" priority="13" operator="between">
      <formula>0.5</formula>
      <formula>0.69</formula>
    </cfRule>
    <cfRule type="cellIs" dxfId="29" priority="14" operator="greaterThan">
      <formula>0.69</formula>
    </cfRule>
  </conditionalFormatting>
  <conditionalFormatting sqref="AA4:AB4">
    <cfRule type="cellIs" dxfId="28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4"/>
  <sheetViews>
    <sheetView showGridLines="0" zoomScale="110" zoomScaleNormal="11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505"/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122</v>
      </c>
      <c r="E4" s="123"/>
      <c r="F4" s="522" t="s">
        <v>153</v>
      </c>
      <c r="G4" s="522"/>
      <c r="H4" s="506" t="s">
        <v>77</v>
      </c>
      <c r="I4" s="507"/>
      <c r="J4" s="507"/>
      <c r="K4" s="507"/>
      <c r="L4" s="508"/>
      <c r="M4" s="118"/>
      <c r="N4" s="509"/>
      <c r="O4" s="509"/>
      <c r="P4" s="509"/>
      <c r="Q4" s="509"/>
      <c r="R4" s="96"/>
      <c r="S4" s="141"/>
      <c r="T4" s="141"/>
      <c r="U4" s="141"/>
      <c r="V4" s="503" t="s">
        <v>109</v>
      </c>
      <c r="W4" s="504"/>
      <c r="X4" s="144"/>
      <c r="Y4" s="141"/>
      <c r="Z4" s="141"/>
      <c r="AA4" s="92"/>
      <c r="AB4" s="92"/>
      <c r="AC4" s="141"/>
      <c r="AD4" s="141"/>
      <c r="AE4" s="141"/>
      <c r="AF4" s="501" t="s">
        <v>109</v>
      </c>
      <c r="AG4" s="502"/>
      <c r="AH4" s="144"/>
      <c r="AI4" s="141"/>
      <c r="AJ4" s="141"/>
      <c r="AK4" s="503" t="s">
        <v>109</v>
      </c>
      <c r="AL4" s="504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510"/>
      <c r="B5" s="511" t="s">
        <v>141</v>
      </c>
      <c r="C5" s="517" t="str">
        <f>Controle!F5</f>
        <v xml:space="preserve">PM-BA/24 - Soldado </v>
      </c>
      <c r="D5" s="524" t="s">
        <v>120</v>
      </c>
      <c r="E5" s="524" t="s">
        <v>121</v>
      </c>
      <c r="F5" s="523"/>
      <c r="G5" s="523"/>
      <c r="H5" s="512" t="s">
        <v>78</v>
      </c>
      <c r="I5" s="514" t="s">
        <v>79</v>
      </c>
      <c r="J5" s="514" t="s">
        <v>80</v>
      </c>
      <c r="K5" s="514" t="s">
        <v>81</v>
      </c>
      <c r="L5" s="512" t="s">
        <v>108</v>
      </c>
      <c r="M5" s="96"/>
      <c r="N5" s="509" t="s">
        <v>82</v>
      </c>
      <c r="O5" s="509"/>
      <c r="P5" s="509"/>
      <c r="Q5" s="509"/>
      <c r="R5" s="96"/>
      <c r="S5" s="497" t="s">
        <v>49</v>
      </c>
      <c r="T5" s="498" t="s">
        <v>83</v>
      </c>
      <c r="U5" s="499" t="s">
        <v>84</v>
      </c>
      <c r="V5" s="497" t="s">
        <v>51</v>
      </c>
      <c r="W5" s="500" t="s">
        <v>75</v>
      </c>
      <c r="X5" s="497" t="s">
        <v>49</v>
      </c>
      <c r="Y5" s="498" t="s">
        <v>83</v>
      </c>
      <c r="Z5" s="499" t="s">
        <v>84</v>
      </c>
      <c r="AA5" s="497" t="s">
        <v>51</v>
      </c>
      <c r="AB5" s="500" t="s">
        <v>75</v>
      </c>
      <c r="AC5" s="497" t="s">
        <v>49</v>
      </c>
      <c r="AD5" s="498" t="s">
        <v>83</v>
      </c>
      <c r="AE5" s="499" t="s">
        <v>84</v>
      </c>
      <c r="AF5" s="497" t="s">
        <v>51</v>
      </c>
      <c r="AG5" s="500" t="s">
        <v>75</v>
      </c>
      <c r="AH5" s="497" t="s">
        <v>49</v>
      </c>
      <c r="AI5" s="498" t="s">
        <v>83</v>
      </c>
      <c r="AJ5" s="499" t="s">
        <v>84</v>
      </c>
      <c r="AK5" s="497" t="s">
        <v>51</v>
      </c>
      <c r="AL5" s="500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510"/>
      <c r="B6" s="511"/>
      <c r="C6" s="518"/>
      <c r="D6" s="525"/>
      <c r="E6" s="526"/>
      <c r="F6" s="345" t="s">
        <v>118</v>
      </c>
      <c r="G6" s="346" t="s">
        <v>119</v>
      </c>
      <c r="H6" s="513"/>
      <c r="I6" s="515"/>
      <c r="J6" s="515"/>
      <c r="K6" s="515"/>
      <c r="L6" s="516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97"/>
      <c r="T6" s="498"/>
      <c r="U6" s="499"/>
      <c r="V6" s="497"/>
      <c r="W6" s="500"/>
      <c r="X6" s="497"/>
      <c r="Y6" s="498"/>
      <c r="Z6" s="499"/>
      <c r="AA6" s="497"/>
      <c r="AB6" s="500"/>
      <c r="AC6" s="497"/>
      <c r="AD6" s="498"/>
      <c r="AE6" s="499"/>
      <c r="AF6" s="497"/>
      <c r="AG6" s="500"/>
      <c r="AH6" s="497"/>
      <c r="AI6" s="498"/>
      <c r="AJ6" s="499"/>
      <c r="AK6" s="497"/>
      <c r="AL6" s="500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2">
        <f>Controle!I8</f>
        <v>0.1875</v>
      </c>
      <c r="C7" s="195" t="str">
        <f>Controle!D8</f>
        <v>PORTUGUÊS</v>
      </c>
      <c r="D7" s="355">
        <f>SUM(D8:D16)</f>
        <v>173995</v>
      </c>
      <c r="E7" s="356">
        <v>1</v>
      </c>
      <c r="F7" s="348">
        <v>6948</v>
      </c>
      <c r="G7" s="348">
        <v>96751</v>
      </c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147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31.5">
      <c r="A8" s="193"/>
      <c r="B8" s="83">
        <v>5</v>
      </c>
      <c r="C8" s="397" t="s">
        <v>249</v>
      </c>
      <c r="D8" s="357">
        <f>SUM(F8+G8)</f>
        <v>90975</v>
      </c>
      <c r="E8" s="358">
        <f>D8/$D$7</f>
        <v>0.52285985229460619</v>
      </c>
      <c r="F8" s="417">
        <v>7423</v>
      </c>
      <c r="G8" s="417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 t="shared" ref="V8" si="0">T8-U8</f>
        <v>0</v>
      </c>
      <c r="W8" s="197">
        <f t="shared" ref="W8" si="1">IF(S8,V8/S8,0)</f>
        <v>0</v>
      </c>
      <c r="X8" s="90"/>
      <c r="Y8" s="90"/>
      <c r="Z8" s="90"/>
      <c r="AA8" s="196">
        <f t="shared" ref="AA8" si="2">Y8-Z8</f>
        <v>0</v>
      </c>
      <c r="AB8" s="197">
        <f t="shared" ref="AB8" si="3">IF(X8,AA8/X8,0)</f>
        <v>0</v>
      </c>
      <c r="AC8" s="90"/>
      <c r="AD8" s="90"/>
      <c r="AE8" s="90"/>
      <c r="AF8" s="196">
        <f t="shared" ref="AF8" si="4">AD8-AE8</f>
        <v>0</v>
      </c>
      <c r="AG8" s="197">
        <f t="shared" ref="AG8" si="5">IF(AC8,AF8/AC8,0)</f>
        <v>0</v>
      </c>
      <c r="AH8" s="90"/>
      <c r="AI8" s="90"/>
      <c r="AJ8" s="90"/>
      <c r="AK8" s="196">
        <f t="shared" ref="AK8" si="6">AI8-AJ8</f>
        <v>0</v>
      </c>
      <c r="AL8" s="197">
        <f t="shared" ref="AL8" si="7">IF(AH8,AK8/AH8,0)</f>
        <v>0</v>
      </c>
      <c r="AM8" s="100"/>
    </row>
    <row r="9" spans="1:47" ht="20.100000000000001" customHeight="1">
      <c r="A9" s="193"/>
      <c r="B9" s="106">
        <v>3</v>
      </c>
      <c r="C9" s="396" t="s">
        <v>165</v>
      </c>
      <c r="D9" s="357">
        <f t="shared" ref="D9:D11" si="8">SUM(F9+G9)</f>
        <v>9640</v>
      </c>
      <c r="E9" s="358">
        <f t="shared" ref="E9:E11" si="9">D9/$D$7</f>
        <v>5.5403890916405643E-2</v>
      </c>
      <c r="F9" s="417">
        <v>647</v>
      </c>
      <c r="G9" s="417">
        <v>8993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" si="10">T9-U9</f>
        <v>0</v>
      </c>
      <c r="W9" s="197">
        <f t="shared" ref="W9" si="11">IF(S9,V9/S9,0)</f>
        <v>0</v>
      </c>
      <c r="X9" s="90"/>
      <c r="Y9" s="90"/>
      <c r="Z9" s="90"/>
      <c r="AA9" s="196">
        <f t="shared" ref="AA9" si="12">Y9-Z9</f>
        <v>0</v>
      </c>
      <c r="AB9" s="197">
        <f t="shared" ref="AB9" si="13">IF(X9,AA9/X9,0)</f>
        <v>0</v>
      </c>
      <c r="AC9" s="90"/>
      <c r="AD9" s="90"/>
      <c r="AE9" s="90"/>
      <c r="AF9" s="196">
        <f t="shared" ref="AF9" si="14">AD9-AE9</f>
        <v>0</v>
      </c>
      <c r="AG9" s="197">
        <f t="shared" ref="AG9" si="15">IF(AC9,AF9/AC9,0)</f>
        <v>0</v>
      </c>
      <c r="AH9" s="90"/>
      <c r="AI9" s="90"/>
      <c r="AJ9" s="90"/>
      <c r="AK9" s="196">
        <f t="shared" ref="AK9" si="16">AI9-AJ9</f>
        <v>0</v>
      </c>
      <c r="AL9" s="197">
        <f t="shared" ref="AL9" si="17">IF(AH9,AK9/AH9,0)</f>
        <v>0</v>
      </c>
      <c r="AM9" s="100"/>
    </row>
    <row r="10" spans="1:47" ht="20.100000000000001" customHeight="1">
      <c r="A10" s="193"/>
      <c r="B10" s="83">
        <v>5</v>
      </c>
      <c r="C10" s="396" t="s">
        <v>166</v>
      </c>
      <c r="D10" s="357">
        <f t="shared" si="8"/>
        <v>4854</v>
      </c>
      <c r="E10" s="358">
        <f t="shared" si="9"/>
        <v>2.7897353372223339E-2</v>
      </c>
      <c r="F10" s="417">
        <v>332</v>
      </c>
      <c r="G10" s="417">
        <v>4522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ref="V10:V73" si="18">T10-U10</f>
        <v>0</v>
      </c>
      <c r="W10" s="197">
        <f t="shared" ref="W10:W73" si="19">IF(S10,V10/S10,0)</f>
        <v>0</v>
      </c>
      <c r="X10" s="90"/>
      <c r="Y10" s="90"/>
      <c r="Z10" s="90"/>
      <c r="AA10" s="196">
        <f t="shared" ref="AA10:AA73" si="20">Y10-Z10</f>
        <v>0</v>
      </c>
      <c r="AB10" s="197">
        <f t="shared" ref="AB10:AB73" si="21">IF(X10,AA10/X10,0)</f>
        <v>0</v>
      </c>
      <c r="AC10" s="90"/>
      <c r="AD10" s="90"/>
      <c r="AE10" s="90"/>
      <c r="AF10" s="196">
        <f t="shared" ref="AF10:AF73" si="22">AD10-AE10</f>
        <v>0</v>
      </c>
      <c r="AG10" s="197">
        <f t="shared" ref="AG10:AG73" si="23">IF(AC10,AF10/AC10,0)</f>
        <v>0</v>
      </c>
      <c r="AH10" s="90"/>
      <c r="AI10" s="90"/>
      <c r="AJ10" s="90"/>
      <c r="AK10" s="196">
        <f t="shared" ref="AK10:AK73" si="24">AI10-AJ10</f>
        <v>0</v>
      </c>
      <c r="AL10" s="197">
        <f t="shared" ref="AL10:AL73" si="25">IF(AH10,AK10/AH10,0)</f>
        <v>0</v>
      </c>
      <c r="AM10" s="100"/>
    </row>
    <row r="11" spans="1:47" ht="20.100000000000001" customHeight="1">
      <c r="A11" s="193"/>
      <c r="B11" s="83">
        <v>5</v>
      </c>
      <c r="C11" s="396" t="s">
        <v>167</v>
      </c>
      <c r="D11" s="357">
        <f t="shared" si="8"/>
        <v>20928</v>
      </c>
      <c r="E11" s="358">
        <f t="shared" si="9"/>
        <v>0.12027931837121757</v>
      </c>
      <c r="F11" s="417">
        <v>1628</v>
      </c>
      <c r="G11" s="417">
        <v>19300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18"/>
        <v>0</v>
      </c>
      <c r="W11" s="197">
        <f t="shared" si="19"/>
        <v>0</v>
      </c>
      <c r="X11" s="90"/>
      <c r="Y11" s="90"/>
      <c r="Z11" s="90"/>
      <c r="AA11" s="196">
        <f t="shared" si="20"/>
        <v>0</v>
      </c>
      <c r="AB11" s="197">
        <f t="shared" si="21"/>
        <v>0</v>
      </c>
      <c r="AC11" s="90"/>
      <c r="AD11" s="90"/>
      <c r="AE11" s="90"/>
      <c r="AF11" s="196">
        <f t="shared" si="22"/>
        <v>0</v>
      </c>
      <c r="AG11" s="197">
        <f t="shared" si="23"/>
        <v>0</v>
      </c>
      <c r="AH11" s="90"/>
      <c r="AI11" s="90"/>
      <c r="AJ11" s="90"/>
      <c r="AK11" s="196">
        <f t="shared" si="24"/>
        <v>0</v>
      </c>
      <c r="AL11" s="197">
        <f t="shared" si="25"/>
        <v>0</v>
      </c>
      <c r="AM11" s="100"/>
    </row>
    <row r="12" spans="1:47" ht="20.100000000000001" customHeight="1">
      <c r="A12" s="193"/>
      <c r="B12" s="83">
        <v>5</v>
      </c>
      <c r="C12" s="396" t="s">
        <v>168</v>
      </c>
      <c r="D12" s="357">
        <f t="shared" ref="D12:D16" si="26">SUM(F12+G12)</f>
        <v>5976</v>
      </c>
      <c r="E12" s="358">
        <f t="shared" ref="E12:E16" si="27">D12/$D$7</f>
        <v>3.4345814534900425E-2</v>
      </c>
      <c r="F12" s="417">
        <v>404</v>
      </c>
      <c r="G12" s="417">
        <v>5572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18"/>
        <v>0</v>
      </c>
      <c r="W12" s="197">
        <f t="shared" si="19"/>
        <v>0</v>
      </c>
      <c r="X12" s="90"/>
      <c r="Y12" s="90"/>
      <c r="Z12" s="90"/>
      <c r="AA12" s="196">
        <f t="shared" si="20"/>
        <v>0</v>
      </c>
      <c r="AB12" s="197">
        <f t="shared" si="21"/>
        <v>0</v>
      </c>
      <c r="AC12" s="90"/>
      <c r="AD12" s="90"/>
      <c r="AE12" s="90"/>
      <c r="AF12" s="196">
        <f t="shared" si="22"/>
        <v>0</v>
      </c>
      <c r="AG12" s="197">
        <f t="shared" si="23"/>
        <v>0</v>
      </c>
      <c r="AH12" s="90"/>
      <c r="AI12" s="90"/>
      <c r="AJ12" s="90"/>
      <c r="AK12" s="196">
        <f t="shared" si="24"/>
        <v>0</v>
      </c>
      <c r="AL12" s="197">
        <f t="shared" si="25"/>
        <v>0</v>
      </c>
      <c r="AM12" s="100"/>
    </row>
    <row r="13" spans="1:47" ht="20.100000000000001" customHeight="1">
      <c r="A13" s="193"/>
      <c r="B13" s="83">
        <v>5</v>
      </c>
      <c r="C13" s="396" t="s">
        <v>169</v>
      </c>
      <c r="D13" s="357">
        <f t="shared" si="26"/>
        <v>15245</v>
      </c>
      <c r="E13" s="358">
        <f t="shared" si="27"/>
        <v>8.7617460271846886E-2</v>
      </c>
      <c r="F13" s="417">
        <v>1561</v>
      </c>
      <c r="G13" s="417">
        <v>13684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18"/>
        <v>0</v>
      </c>
      <c r="W13" s="197">
        <f t="shared" si="19"/>
        <v>0</v>
      </c>
      <c r="X13" s="90"/>
      <c r="Y13" s="90"/>
      <c r="Z13" s="90"/>
      <c r="AA13" s="196">
        <f t="shared" si="20"/>
        <v>0</v>
      </c>
      <c r="AB13" s="197">
        <f t="shared" si="21"/>
        <v>0</v>
      </c>
      <c r="AC13" s="90"/>
      <c r="AD13" s="90"/>
      <c r="AE13" s="90"/>
      <c r="AF13" s="196">
        <f t="shared" si="22"/>
        <v>0</v>
      </c>
      <c r="AG13" s="197">
        <f t="shared" si="23"/>
        <v>0</v>
      </c>
      <c r="AH13" s="90"/>
      <c r="AI13" s="90"/>
      <c r="AJ13" s="90"/>
      <c r="AK13" s="196">
        <f t="shared" si="24"/>
        <v>0</v>
      </c>
      <c r="AL13" s="197">
        <f t="shared" si="25"/>
        <v>0</v>
      </c>
      <c r="AM13" s="100"/>
    </row>
    <row r="14" spans="1:47" ht="20.100000000000001" customHeight="1">
      <c r="A14" s="193"/>
      <c r="B14" s="83">
        <v>5</v>
      </c>
      <c r="C14" s="396" t="s">
        <v>170</v>
      </c>
      <c r="D14" s="357">
        <f t="shared" si="26"/>
        <v>10647</v>
      </c>
      <c r="E14" s="358">
        <f t="shared" si="27"/>
        <v>6.1191413546366272E-2</v>
      </c>
      <c r="F14" s="417">
        <v>726</v>
      </c>
      <c r="G14" s="417">
        <v>9921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18"/>
        <v>0</v>
      </c>
      <c r="W14" s="197">
        <f t="shared" si="19"/>
        <v>0</v>
      </c>
      <c r="X14" s="90"/>
      <c r="Y14" s="90"/>
      <c r="Z14" s="90"/>
      <c r="AA14" s="196">
        <f t="shared" si="20"/>
        <v>0</v>
      </c>
      <c r="AB14" s="197">
        <f t="shared" si="21"/>
        <v>0</v>
      </c>
      <c r="AC14" s="90"/>
      <c r="AD14" s="90"/>
      <c r="AE14" s="90"/>
      <c r="AF14" s="196">
        <f t="shared" si="22"/>
        <v>0</v>
      </c>
      <c r="AG14" s="197">
        <f t="shared" si="23"/>
        <v>0</v>
      </c>
      <c r="AH14" s="90"/>
      <c r="AI14" s="90"/>
      <c r="AJ14" s="90"/>
      <c r="AK14" s="196">
        <f t="shared" si="24"/>
        <v>0</v>
      </c>
      <c r="AL14" s="197">
        <f t="shared" si="25"/>
        <v>0</v>
      </c>
      <c r="AM14" s="100"/>
    </row>
    <row r="15" spans="1:47" ht="20.100000000000001" customHeight="1">
      <c r="A15" s="193"/>
      <c r="B15" s="83">
        <v>5</v>
      </c>
      <c r="C15" s="396" t="s">
        <v>171</v>
      </c>
      <c r="D15" s="357">
        <f t="shared" si="26"/>
        <v>9501</v>
      </c>
      <c r="E15" s="358">
        <f t="shared" si="27"/>
        <v>5.4605017385557057E-2</v>
      </c>
      <c r="F15" s="417">
        <v>633</v>
      </c>
      <c r="G15" s="417">
        <v>8868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18"/>
        <v>0</v>
      </c>
      <c r="W15" s="197">
        <f t="shared" si="19"/>
        <v>0</v>
      </c>
      <c r="X15" s="90"/>
      <c r="Y15" s="90"/>
      <c r="Z15" s="90"/>
      <c r="AA15" s="196">
        <f t="shared" si="20"/>
        <v>0</v>
      </c>
      <c r="AB15" s="197">
        <f t="shared" si="21"/>
        <v>0</v>
      </c>
      <c r="AC15" s="90"/>
      <c r="AD15" s="90"/>
      <c r="AE15" s="90"/>
      <c r="AF15" s="196">
        <f t="shared" si="22"/>
        <v>0</v>
      </c>
      <c r="AG15" s="197">
        <f t="shared" si="23"/>
        <v>0</v>
      </c>
      <c r="AH15" s="90"/>
      <c r="AI15" s="90"/>
      <c r="AJ15" s="90"/>
      <c r="AK15" s="196">
        <f t="shared" si="24"/>
        <v>0</v>
      </c>
      <c r="AL15" s="197">
        <f t="shared" si="25"/>
        <v>0</v>
      </c>
      <c r="AM15" s="100"/>
    </row>
    <row r="16" spans="1:47" ht="20.100000000000001" customHeight="1">
      <c r="A16" s="193"/>
      <c r="B16" s="83">
        <v>5</v>
      </c>
      <c r="C16" s="396" t="s">
        <v>172</v>
      </c>
      <c r="D16" s="357">
        <f t="shared" si="26"/>
        <v>6229</v>
      </c>
      <c r="E16" s="358">
        <f t="shared" si="27"/>
        <v>3.5799879306876635E-2</v>
      </c>
      <c r="F16" s="417">
        <v>435</v>
      </c>
      <c r="G16" s="417">
        <v>5794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18"/>
        <v>0</v>
      </c>
      <c r="W16" s="197">
        <f t="shared" si="19"/>
        <v>0</v>
      </c>
      <c r="X16" s="90"/>
      <c r="Y16" s="90"/>
      <c r="Z16" s="90"/>
      <c r="AA16" s="196">
        <f t="shared" si="20"/>
        <v>0</v>
      </c>
      <c r="AB16" s="197">
        <f t="shared" si="21"/>
        <v>0</v>
      </c>
      <c r="AC16" s="90"/>
      <c r="AD16" s="90"/>
      <c r="AE16" s="90"/>
      <c r="AF16" s="196">
        <f t="shared" si="22"/>
        <v>0</v>
      </c>
      <c r="AG16" s="197">
        <f t="shared" si="23"/>
        <v>0</v>
      </c>
      <c r="AH16" s="90"/>
      <c r="AI16" s="90"/>
      <c r="AJ16" s="90"/>
      <c r="AK16" s="196">
        <f t="shared" si="24"/>
        <v>0</v>
      </c>
      <c r="AL16" s="197">
        <f t="shared" si="25"/>
        <v>0</v>
      </c>
      <c r="AM16" s="100"/>
    </row>
    <row r="17" spans="1:39" ht="20.100000000000001" customHeight="1">
      <c r="A17" s="193"/>
      <c r="B17" s="293">
        <f>Controle!I9</f>
        <v>8.7499999999999994E-2</v>
      </c>
      <c r="C17" s="117" t="str">
        <f>Controle!D9</f>
        <v>MATEMÁTICA</v>
      </c>
      <c r="D17" s="359">
        <f>SUM(D18:D26)</f>
        <v>43033</v>
      </c>
      <c r="E17" s="360">
        <v>1</v>
      </c>
      <c r="F17" s="347"/>
      <c r="G17" s="348"/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18"/>
        <v>0</v>
      </c>
      <c r="W17" s="197">
        <f t="shared" si="19"/>
        <v>0</v>
      </c>
      <c r="X17" s="90"/>
      <c r="Y17" s="90"/>
      <c r="Z17" s="90"/>
      <c r="AA17" s="196">
        <f t="shared" si="20"/>
        <v>0</v>
      </c>
      <c r="AB17" s="197">
        <f t="shared" si="21"/>
        <v>0</v>
      </c>
      <c r="AC17" s="90"/>
      <c r="AD17" s="90"/>
      <c r="AE17" s="90"/>
      <c r="AF17" s="196">
        <f t="shared" si="22"/>
        <v>0</v>
      </c>
      <c r="AG17" s="197">
        <f t="shared" si="23"/>
        <v>0</v>
      </c>
      <c r="AH17" s="90"/>
      <c r="AI17" s="90"/>
      <c r="AJ17" s="90"/>
      <c r="AK17" s="196">
        <f t="shared" si="24"/>
        <v>0</v>
      </c>
      <c r="AL17" s="197">
        <f t="shared" si="25"/>
        <v>0</v>
      </c>
      <c r="AM17" s="100"/>
    </row>
    <row r="18" spans="1:39" ht="31.5">
      <c r="A18" s="193"/>
      <c r="B18" s="83">
        <v>5</v>
      </c>
      <c r="C18" s="397" t="s">
        <v>173</v>
      </c>
      <c r="D18" s="357">
        <f>SUM(F18+G18)</f>
        <v>2020</v>
      </c>
      <c r="E18" s="358">
        <f>D18/$D$17</f>
        <v>4.6940719912625196E-2</v>
      </c>
      <c r="F18" s="418">
        <v>145</v>
      </c>
      <c r="G18" s="418">
        <v>1875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18"/>
        <v>0</v>
      </c>
      <c r="W18" s="197">
        <f t="shared" si="19"/>
        <v>0</v>
      </c>
      <c r="X18" s="90"/>
      <c r="Y18" s="90"/>
      <c r="Z18" s="90"/>
      <c r="AA18" s="196">
        <f t="shared" si="20"/>
        <v>0</v>
      </c>
      <c r="AB18" s="197">
        <f t="shared" si="21"/>
        <v>0</v>
      </c>
      <c r="AC18" s="90"/>
      <c r="AD18" s="90"/>
      <c r="AE18" s="90"/>
      <c r="AF18" s="196">
        <f t="shared" si="22"/>
        <v>0</v>
      </c>
      <c r="AG18" s="197">
        <f t="shared" si="23"/>
        <v>0</v>
      </c>
      <c r="AH18" s="90"/>
      <c r="AI18" s="90"/>
      <c r="AJ18" s="90"/>
      <c r="AK18" s="196">
        <f t="shared" si="24"/>
        <v>0</v>
      </c>
      <c r="AL18" s="197">
        <f t="shared" si="25"/>
        <v>0</v>
      </c>
      <c r="AM18" s="100"/>
    </row>
    <row r="19" spans="1:39" ht="31.5">
      <c r="A19" s="193"/>
      <c r="B19" s="106">
        <v>3</v>
      </c>
      <c r="C19" s="397" t="s">
        <v>174</v>
      </c>
      <c r="D19" s="357">
        <f t="shared" ref="D19:D20" si="28">SUM(F19+G19)</f>
        <v>30358</v>
      </c>
      <c r="E19" s="358">
        <f t="shared" ref="E19:E20" si="29">D19/$D$17</f>
        <v>0.70545860153835427</v>
      </c>
      <c r="F19" s="418">
        <v>3543</v>
      </c>
      <c r="G19" s="418">
        <v>26815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18"/>
        <v>0</v>
      </c>
      <c r="W19" s="197">
        <f t="shared" si="19"/>
        <v>0</v>
      </c>
      <c r="X19" s="90"/>
      <c r="Y19" s="90"/>
      <c r="Z19" s="90"/>
      <c r="AA19" s="196">
        <f t="shared" si="20"/>
        <v>0</v>
      </c>
      <c r="AB19" s="197">
        <f t="shared" si="21"/>
        <v>0</v>
      </c>
      <c r="AC19" s="90"/>
      <c r="AD19" s="90"/>
      <c r="AE19" s="90"/>
      <c r="AF19" s="196">
        <f t="shared" si="22"/>
        <v>0</v>
      </c>
      <c r="AG19" s="197">
        <f t="shared" si="23"/>
        <v>0</v>
      </c>
      <c r="AH19" s="90"/>
      <c r="AI19" s="90"/>
      <c r="AJ19" s="90"/>
      <c r="AK19" s="196">
        <f t="shared" si="24"/>
        <v>0</v>
      </c>
      <c r="AL19" s="197">
        <f t="shared" si="25"/>
        <v>0</v>
      </c>
      <c r="AM19" s="100"/>
    </row>
    <row r="20" spans="1:39" ht="31.5">
      <c r="A20" s="193"/>
      <c r="B20" s="83">
        <v>5</v>
      </c>
      <c r="C20" s="397" t="s">
        <v>175</v>
      </c>
      <c r="D20" s="357">
        <f t="shared" si="28"/>
        <v>0</v>
      </c>
      <c r="E20" s="358">
        <f t="shared" si="29"/>
        <v>0</v>
      </c>
      <c r="F20" s="349"/>
      <c r="G20" s="350"/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18"/>
        <v>0</v>
      </c>
      <c r="W20" s="197">
        <f t="shared" si="19"/>
        <v>0</v>
      </c>
      <c r="X20" s="90"/>
      <c r="Y20" s="90"/>
      <c r="Z20" s="90"/>
      <c r="AA20" s="196">
        <f t="shared" si="20"/>
        <v>0</v>
      </c>
      <c r="AB20" s="197">
        <f t="shared" si="21"/>
        <v>0</v>
      </c>
      <c r="AC20" s="90"/>
      <c r="AD20" s="90"/>
      <c r="AE20" s="90"/>
      <c r="AF20" s="196">
        <f t="shared" si="22"/>
        <v>0</v>
      </c>
      <c r="AG20" s="197">
        <f t="shared" si="23"/>
        <v>0</v>
      </c>
      <c r="AH20" s="90"/>
      <c r="AI20" s="90"/>
      <c r="AJ20" s="90"/>
      <c r="AK20" s="196">
        <f t="shared" si="24"/>
        <v>0</v>
      </c>
      <c r="AL20" s="197">
        <f t="shared" si="25"/>
        <v>0</v>
      </c>
      <c r="AM20" s="100"/>
    </row>
    <row r="21" spans="1:39" ht="31.5">
      <c r="A21" s="193"/>
      <c r="B21" s="83">
        <v>5</v>
      </c>
      <c r="C21" s="397" t="s">
        <v>176</v>
      </c>
      <c r="D21" s="357">
        <f t="shared" ref="D21:D26" si="30">SUM(F21+G21)</f>
        <v>4171</v>
      </c>
      <c r="E21" s="358">
        <f t="shared" ref="E21:E26" si="31">D21/$D$17</f>
        <v>9.6925615225524592E-2</v>
      </c>
      <c r="F21" s="418">
        <v>927</v>
      </c>
      <c r="G21" s="418">
        <v>3244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18"/>
        <v>0</v>
      </c>
      <c r="W21" s="197">
        <f t="shared" si="19"/>
        <v>0</v>
      </c>
      <c r="X21" s="90"/>
      <c r="Y21" s="90"/>
      <c r="Z21" s="90"/>
      <c r="AA21" s="196">
        <f t="shared" si="20"/>
        <v>0</v>
      </c>
      <c r="AB21" s="197">
        <f t="shared" si="21"/>
        <v>0</v>
      </c>
      <c r="AC21" s="90"/>
      <c r="AD21" s="90"/>
      <c r="AE21" s="90"/>
      <c r="AF21" s="196">
        <f t="shared" si="22"/>
        <v>0</v>
      </c>
      <c r="AG21" s="197">
        <f t="shared" si="23"/>
        <v>0</v>
      </c>
      <c r="AH21" s="90"/>
      <c r="AI21" s="90"/>
      <c r="AJ21" s="90"/>
      <c r="AK21" s="196">
        <f t="shared" si="24"/>
        <v>0</v>
      </c>
      <c r="AL21" s="197">
        <f t="shared" si="25"/>
        <v>0</v>
      </c>
      <c r="AM21" s="100"/>
    </row>
    <row r="22" spans="1:39" ht="21">
      <c r="A22" s="193"/>
      <c r="B22" s="106">
        <v>3</v>
      </c>
      <c r="C22" s="397" t="s">
        <v>177</v>
      </c>
      <c r="D22" s="357">
        <f t="shared" si="30"/>
        <v>92</v>
      </c>
      <c r="E22" s="358">
        <f t="shared" si="31"/>
        <v>2.137894174238375E-3</v>
      </c>
      <c r="F22" s="418">
        <v>9</v>
      </c>
      <c r="G22" s="418">
        <v>83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18"/>
        <v>0</v>
      </c>
      <c r="W22" s="197">
        <f t="shared" si="19"/>
        <v>0</v>
      </c>
      <c r="X22" s="90"/>
      <c r="Y22" s="90"/>
      <c r="Z22" s="90"/>
      <c r="AA22" s="196">
        <f t="shared" si="20"/>
        <v>0</v>
      </c>
      <c r="AB22" s="197">
        <f t="shared" si="21"/>
        <v>0</v>
      </c>
      <c r="AC22" s="90"/>
      <c r="AD22" s="90"/>
      <c r="AE22" s="90"/>
      <c r="AF22" s="196">
        <f t="shared" si="22"/>
        <v>0</v>
      </c>
      <c r="AG22" s="197">
        <f t="shared" si="23"/>
        <v>0</v>
      </c>
      <c r="AH22" s="90"/>
      <c r="AI22" s="90"/>
      <c r="AJ22" s="90"/>
      <c r="AK22" s="196">
        <f t="shared" si="24"/>
        <v>0</v>
      </c>
      <c r="AL22" s="197">
        <f t="shared" si="25"/>
        <v>0</v>
      </c>
      <c r="AM22" s="100"/>
    </row>
    <row r="23" spans="1:39" ht="31.5">
      <c r="A23" s="193"/>
      <c r="B23" s="83">
        <v>5</v>
      </c>
      <c r="C23" s="397" t="s">
        <v>178</v>
      </c>
      <c r="D23" s="357">
        <f t="shared" si="30"/>
        <v>3520</v>
      </c>
      <c r="E23" s="358">
        <f t="shared" si="31"/>
        <v>8.1797690144772617E-2</v>
      </c>
      <c r="F23" s="418">
        <v>328</v>
      </c>
      <c r="G23" s="418">
        <v>3192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18"/>
        <v>0</v>
      </c>
      <c r="W23" s="197">
        <f t="shared" si="19"/>
        <v>0</v>
      </c>
      <c r="X23" s="90"/>
      <c r="Y23" s="90"/>
      <c r="Z23" s="90"/>
      <c r="AA23" s="196">
        <f t="shared" si="20"/>
        <v>0</v>
      </c>
      <c r="AB23" s="197">
        <f t="shared" si="21"/>
        <v>0</v>
      </c>
      <c r="AC23" s="90"/>
      <c r="AD23" s="90"/>
      <c r="AE23" s="90"/>
      <c r="AF23" s="196">
        <f t="shared" si="22"/>
        <v>0</v>
      </c>
      <c r="AG23" s="197">
        <f t="shared" si="23"/>
        <v>0</v>
      </c>
      <c r="AH23" s="90"/>
      <c r="AI23" s="90"/>
      <c r="AJ23" s="90"/>
      <c r="AK23" s="196">
        <f t="shared" si="24"/>
        <v>0</v>
      </c>
      <c r="AL23" s="197">
        <f t="shared" si="25"/>
        <v>0</v>
      </c>
      <c r="AM23" s="100"/>
    </row>
    <row r="24" spans="1:39" ht="78.75" customHeight="1">
      <c r="A24" s="193"/>
      <c r="B24" s="106">
        <v>3</v>
      </c>
      <c r="C24" s="527" t="s">
        <v>179</v>
      </c>
      <c r="D24" s="357">
        <f t="shared" si="30"/>
        <v>2087</v>
      </c>
      <c r="E24" s="358">
        <f t="shared" si="31"/>
        <v>4.8497664582994447E-2</v>
      </c>
      <c r="F24" s="418">
        <v>445</v>
      </c>
      <c r="G24" s="418">
        <v>1642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18"/>
        <v>0</v>
      </c>
      <c r="W24" s="197">
        <f t="shared" si="19"/>
        <v>0</v>
      </c>
      <c r="X24" s="90"/>
      <c r="Y24" s="90"/>
      <c r="Z24" s="90"/>
      <c r="AA24" s="196">
        <f t="shared" si="20"/>
        <v>0</v>
      </c>
      <c r="AB24" s="197">
        <f t="shared" si="21"/>
        <v>0</v>
      </c>
      <c r="AC24" s="90"/>
      <c r="AD24" s="90"/>
      <c r="AE24" s="90"/>
      <c r="AF24" s="196">
        <f t="shared" si="22"/>
        <v>0</v>
      </c>
      <c r="AG24" s="197">
        <f t="shared" si="23"/>
        <v>0</v>
      </c>
      <c r="AH24" s="90"/>
      <c r="AI24" s="90"/>
      <c r="AJ24" s="90"/>
      <c r="AK24" s="196">
        <f t="shared" si="24"/>
        <v>0</v>
      </c>
      <c r="AL24" s="197">
        <f t="shared" si="25"/>
        <v>0</v>
      </c>
      <c r="AM24" s="100"/>
    </row>
    <row r="25" spans="1:39" ht="21">
      <c r="A25" s="193"/>
      <c r="B25" s="106"/>
      <c r="C25" s="528"/>
      <c r="D25" s="357"/>
      <c r="E25" s="358"/>
      <c r="F25" s="418">
        <v>1449</v>
      </c>
      <c r="G25" s="418">
        <v>6192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18"/>
        <v>0</v>
      </c>
      <c r="W25" s="197">
        <f t="shared" si="19"/>
        <v>0</v>
      </c>
      <c r="X25" s="90"/>
      <c r="Y25" s="90"/>
      <c r="Z25" s="90"/>
      <c r="AA25" s="196">
        <f t="shared" si="20"/>
        <v>0</v>
      </c>
      <c r="AB25" s="197">
        <f t="shared" si="21"/>
        <v>0</v>
      </c>
      <c r="AC25" s="90"/>
      <c r="AD25" s="90"/>
      <c r="AE25" s="90"/>
      <c r="AF25" s="196">
        <f t="shared" si="22"/>
        <v>0</v>
      </c>
      <c r="AG25" s="197">
        <f t="shared" si="23"/>
        <v>0</v>
      </c>
      <c r="AH25" s="90"/>
      <c r="AI25" s="90"/>
      <c r="AJ25" s="90"/>
      <c r="AK25" s="196">
        <f t="shared" si="24"/>
        <v>0</v>
      </c>
      <c r="AL25" s="197">
        <f t="shared" si="25"/>
        <v>0</v>
      </c>
      <c r="AM25" s="100"/>
    </row>
    <row r="26" spans="1:39" ht="31.5">
      <c r="A26" s="193"/>
      <c r="B26" s="106">
        <v>3</v>
      </c>
      <c r="C26" s="397" t="s">
        <v>180</v>
      </c>
      <c r="D26" s="357">
        <f t="shared" si="30"/>
        <v>785</v>
      </c>
      <c r="E26" s="358">
        <f t="shared" si="31"/>
        <v>1.8241814421490483E-2</v>
      </c>
      <c r="F26" s="418">
        <v>291</v>
      </c>
      <c r="G26" s="418">
        <v>494</v>
      </c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18"/>
        <v>0</v>
      </c>
      <c r="W26" s="197">
        <f t="shared" si="19"/>
        <v>0</v>
      </c>
      <c r="X26" s="90"/>
      <c r="Y26" s="90"/>
      <c r="Z26" s="90"/>
      <c r="AA26" s="196">
        <f t="shared" si="20"/>
        <v>0</v>
      </c>
      <c r="AB26" s="197">
        <f t="shared" si="21"/>
        <v>0</v>
      </c>
      <c r="AC26" s="90"/>
      <c r="AD26" s="90"/>
      <c r="AE26" s="90"/>
      <c r="AF26" s="196">
        <f t="shared" si="22"/>
        <v>0</v>
      </c>
      <c r="AG26" s="197">
        <f t="shared" si="23"/>
        <v>0</v>
      </c>
      <c r="AH26" s="90"/>
      <c r="AI26" s="90"/>
      <c r="AJ26" s="90"/>
      <c r="AK26" s="196">
        <f t="shared" si="24"/>
        <v>0</v>
      </c>
      <c r="AL26" s="197">
        <f t="shared" si="25"/>
        <v>0</v>
      </c>
      <c r="AM26" s="100"/>
    </row>
    <row r="27" spans="1:39" ht="20.100000000000001" customHeight="1">
      <c r="A27" s="193"/>
      <c r="B27" s="293">
        <f>Controle!I10</f>
        <v>8.7499999999999994E-2</v>
      </c>
      <c r="C27" s="117" t="str">
        <f>Controle!D10</f>
        <v xml:space="preserve"> HISTÓRIA DO BRASIL</v>
      </c>
      <c r="D27" s="359">
        <f>SUM(D28:D41)</f>
        <v>6818</v>
      </c>
      <c r="E27" s="360">
        <v>1</v>
      </c>
      <c r="F27" s="347"/>
      <c r="G27" s="348"/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18"/>
        <v>0</v>
      </c>
      <c r="W27" s="197">
        <f t="shared" si="19"/>
        <v>0</v>
      </c>
      <c r="X27" s="90"/>
      <c r="Y27" s="90"/>
      <c r="Z27" s="90"/>
      <c r="AA27" s="196">
        <f t="shared" si="20"/>
        <v>0</v>
      </c>
      <c r="AB27" s="197">
        <f t="shared" si="21"/>
        <v>0</v>
      </c>
      <c r="AC27" s="90"/>
      <c r="AD27" s="90"/>
      <c r="AE27" s="90"/>
      <c r="AF27" s="196">
        <f t="shared" si="22"/>
        <v>0</v>
      </c>
      <c r="AG27" s="197">
        <f t="shared" si="23"/>
        <v>0</v>
      </c>
      <c r="AH27" s="90"/>
      <c r="AI27" s="90"/>
      <c r="AJ27" s="90"/>
      <c r="AK27" s="196">
        <f t="shared" si="24"/>
        <v>0</v>
      </c>
      <c r="AL27" s="197">
        <f t="shared" si="25"/>
        <v>0</v>
      </c>
      <c r="AM27" s="100"/>
    </row>
    <row r="28" spans="1:39" ht="21">
      <c r="A28" s="193"/>
      <c r="B28" s="398"/>
      <c r="C28" s="397" t="s">
        <v>181</v>
      </c>
      <c r="D28" s="357">
        <f>SUM(F28+G28)</f>
        <v>516</v>
      </c>
      <c r="E28" s="358">
        <f>D28/$D$27</f>
        <v>7.5682018187151659E-2</v>
      </c>
      <c r="F28" s="418">
        <v>105</v>
      </c>
      <c r="G28" s="418">
        <v>411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18"/>
        <v>0</v>
      </c>
      <c r="W28" s="197">
        <f t="shared" si="19"/>
        <v>0</v>
      </c>
      <c r="X28" s="90"/>
      <c r="Y28" s="90"/>
      <c r="Z28" s="90"/>
      <c r="AA28" s="196">
        <f t="shared" si="20"/>
        <v>0</v>
      </c>
      <c r="AB28" s="197">
        <f t="shared" si="21"/>
        <v>0</v>
      </c>
      <c r="AC28" s="90"/>
      <c r="AD28" s="90"/>
      <c r="AE28" s="90"/>
      <c r="AF28" s="196">
        <f t="shared" si="22"/>
        <v>0</v>
      </c>
      <c r="AG28" s="197">
        <f t="shared" si="23"/>
        <v>0</v>
      </c>
      <c r="AH28" s="90"/>
      <c r="AI28" s="90"/>
      <c r="AJ28" s="90"/>
      <c r="AK28" s="196">
        <f t="shared" si="24"/>
        <v>0</v>
      </c>
      <c r="AL28" s="197">
        <f t="shared" si="25"/>
        <v>0</v>
      </c>
      <c r="AM28" s="100"/>
    </row>
    <row r="29" spans="1:39" ht="47.25">
      <c r="A29" s="193"/>
      <c r="B29" s="519" t="s">
        <v>182</v>
      </c>
      <c r="C29" s="397" t="s">
        <v>183</v>
      </c>
      <c r="D29" s="357">
        <f t="shared" ref="D29:D40" si="32">SUM(F29+G29)</f>
        <v>1182</v>
      </c>
      <c r="E29" s="358">
        <f>D29/$D$27</f>
        <v>0.17336462305661485</v>
      </c>
      <c r="F29" s="418">
        <v>256</v>
      </c>
      <c r="G29" s="418">
        <v>926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18"/>
        <v>0</v>
      </c>
      <c r="W29" s="197">
        <f t="shared" si="19"/>
        <v>0</v>
      </c>
      <c r="X29" s="90"/>
      <c r="Y29" s="90"/>
      <c r="Z29" s="90"/>
      <c r="AA29" s="196">
        <f t="shared" si="20"/>
        <v>0</v>
      </c>
      <c r="AB29" s="197">
        <f t="shared" si="21"/>
        <v>0</v>
      </c>
      <c r="AC29" s="90"/>
      <c r="AD29" s="90"/>
      <c r="AE29" s="90"/>
      <c r="AF29" s="196">
        <f t="shared" si="22"/>
        <v>0</v>
      </c>
      <c r="AG29" s="197">
        <f t="shared" si="23"/>
        <v>0</v>
      </c>
      <c r="AH29" s="90"/>
      <c r="AI29" s="90"/>
      <c r="AJ29" s="90"/>
      <c r="AK29" s="196">
        <f t="shared" si="24"/>
        <v>0</v>
      </c>
      <c r="AL29" s="197">
        <f t="shared" si="25"/>
        <v>0</v>
      </c>
      <c r="AM29" s="100"/>
    </row>
    <row r="30" spans="1:39" ht="31.5">
      <c r="A30" s="193"/>
      <c r="B30" s="520"/>
      <c r="C30" s="397" t="s">
        <v>184</v>
      </c>
      <c r="D30" s="357">
        <f t="shared" si="32"/>
        <v>372</v>
      </c>
      <c r="E30" s="358">
        <f>D30/$D$27</f>
        <v>5.4561454972132592E-2</v>
      </c>
      <c r="F30" s="418">
        <v>65</v>
      </c>
      <c r="G30" s="418">
        <v>307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18"/>
        <v>0</v>
      </c>
      <c r="W30" s="197">
        <f t="shared" si="19"/>
        <v>0</v>
      </c>
      <c r="X30" s="90"/>
      <c r="Y30" s="90"/>
      <c r="Z30" s="90"/>
      <c r="AA30" s="196">
        <f t="shared" si="20"/>
        <v>0</v>
      </c>
      <c r="AB30" s="197">
        <f t="shared" si="21"/>
        <v>0</v>
      </c>
      <c r="AC30" s="90"/>
      <c r="AD30" s="90"/>
      <c r="AE30" s="90"/>
      <c r="AF30" s="196">
        <f t="shared" si="22"/>
        <v>0</v>
      </c>
      <c r="AG30" s="197">
        <f t="shared" si="23"/>
        <v>0</v>
      </c>
      <c r="AH30" s="90"/>
      <c r="AI30" s="90"/>
      <c r="AJ30" s="90"/>
      <c r="AK30" s="196">
        <f t="shared" si="24"/>
        <v>0</v>
      </c>
      <c r="AL30" s="197">
        <f t="shared" si="25"/>
        <v>0</v>
      </c>
      <c r="AM30" s="100"/>
    </row>
    <row r="31" spans="1:39" ht="15.75">
      <c r="A31" s="193"/>
      <c r="B31" s="521"/>
      <c r="C31" s="397" t="s">
        <v>185</v>
      </c>
      <c r="D31" s="357">
        <f t="shared" ref="D31:D37" si="33">SUM(F31+G31)</f>
        <v>409</v>
      </c>
      <c r="E31" s="358">
        <f t="shared" ref="E31:E37" si="34">D31/$D$27</f>
        <v>5.9988266353769436E-2</v>
      </c>
      <c r="F31" s="418">
        <v>74</v>
      </c>
      <c r="G31" s="418">
        <v>335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18"/>
        <v>0</v>
      </c>
      <c r="W31" s="197">
        <f t="shared" si="19"/>
        <v>0</v>
      </c>
      <c r="X31" s="90"/>
      <c r="Y31" s="90"/>
      <c r="Z31" s="90"/>
      <c r="AA31" s="196">
        <f t="shared" si="20"/>
        <v>0</v>
      </c>
      <c r="AB31" s="197">
        <f t="shared" si="21"/>
        <v>0</v>
      </c>
      <c r="AC31" s="90"/>
      <c r="AD31" s="90"/>
      <c r="AE31" s="90"/>
      <c r="AF31" s="196">
        <f t="shared" si="22"/>
        <v>0</v>
      </c>
      <c r="AG31" s="197">
        <f t="shared" si="23"/>
        <v>0</v>
      </c>
      <c r="AH31" s="90"/>
      <c r="AI31" s="90"/>
      <c r="AJ31" s="90"/>
      <c r="AK31" s="196">
        <f t="shared" si="24"/>
        <v>0</v>
      </c>
      <c r="AL31" s="197">
        <f t="shared" si="25"/>
        <v>0</v>
      </c>
      <c r="AM31" s="100"/>
    </row>
    <row r="32" spans="1:39" ht="21">
      <c r="A32" s="193"/>
      <c r="B32" s="398"/>
      <c r="C32" s="397" t="s">
        <v>186</v>
      </c>
      <c r="D32" s="357">
        <f t="shared" si="33"/>
        <v>780</v>
      </c>
      <c r="E32" s="358">
        <f t="shared" si="34"/>
        <v>0.11440305074801994</v>
      </c>
      <c r="F32" s="418">
        <v>189</v>
      </c>
      <c r="G32" s="418">
        <v>591</v>
      </c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18"/>
        <v>0</v>
      </c>
      <c r="W32" s="197">
        <f t="shared" si="19"/>
        <v>0</v>
      </c>
      <c r="X32" s="90"/>
      <c r="Y32" s="90"/>
      <c r="Z32" s="90"/>
      <c r="AA32" s="196">
        <f t="shared" si="20"/>
        <v>0</v>
      </c>
      <c r="AB32" s="197">
        <f t="shared" si="21"/>
        <v>0</v>
      </c>
      <c r="AC32" s="90"/>
      <c r="AD32" s="90"/>
      <c r="AE32" s="90"/>
      <c r="AF32" s="196">
        <f t="shared" si="22"/>
        <v>0</v>
      </c>
      <c r="AG32" s="197">
        <f t="shared" si="23"/>
        <v>0</v>
      </c>
      <c r="AH32" s="90"/>
      <c r="AI32" s="90"/>
      <c r="AJ32" s="90"/>
      <c r="AK32" s="196">
        <f t="shared" si="24"/>
        <v>0</v>
      </c>
      <c r="AL32" s="197">
        <f t="shared" si="25"/>
        <v>0</v>
      </c>
      <c r="AM32" s="100"/>
    </row>
    <row r="33" spans="1:39" ht="63">
      <c r="A33" s="193"/>
      <c r="B33" s="398"/>
      <c r="C33" s="397" t="s">
        <v>260</v>
      </c>
      <c r="D33" s="357">
        <f t="shared" si="33"/>
        <v>979</v>
      </c>
      <c r="E33" s="358">
        <f t="shared" si="34"/>
        <v>0.14359049574655325</v>
      </c>
      <c r="F33" s="418">
        <v>189</v>
      </c>
      <c r="G33" s="418">
        <v>790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18"/>
        <v>0</v>
      </c>
      <c r="W33" s="197">
        <f t="shared" si="19"/>
        <v>0</v>
      </c>
      <c r="X33" s="90"/>
      <c r="Y33" s="90"/>
      <c r="Z33" s="90"/>
      <c r="AA33" s="196">
        <f t="shared" si="20"/>
        <v>0</v>
      </c>
      <c r="AB33" s="197">
        <f t="shared" si="21"/>
        <v>0</v>
      </c>
      <c r="AC33" s="90"/>
      <c r="AD33" s="90"/>
      <c r="AE33" s="90"/>
      <c r="AF33" s="196">
        <f t="shared" si="22"/>
        <v>0</v>
      </c>
      <c r="AG33" s="197">
        <f t="shared" si="23"/>
        <v>0</v>
      </c>
      <c r="AH33" s="90"/>
      <c r="AI33" s="90"/>
      <c r="AJ33" s="90"/>
      <c r="AK33" s="196">
        <f t="shared" si="24"/>
        <v>0</v>
      </c>
      <c r="AL33" s="197">
        <f t="shared" si="25"/>
        <v>0</v>
      </c>
      <c r="AM33" s="100"/>
    </row>
    <row r="34" spans="1:39" ht="21">
      <c r="A34" s="193"/>
      <c r="B34" s="398"/>
      <c r="C34" s="397" t="s">
        <v>187</v>
      </c>
      <c r="D34" s="357">
        <f t="shared" si="33"/>
        <v>882</v>
      </c>
      <c r="E34" s="358">
        <f t="shared" si="34"/>
        <v>0.12936344969199179</v>
      </c>
      <c r="F34" s="418">
        <v>251</v>
      </c>
      <c r="G34" s="418">
        <v>631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18"/>
        <v>0</v>
      </c>
      <c r="W34" s="197">
        <f t="shared" si="19"/>
        <v>0</v>
      </c>
      <c r="X34" s="90"/>
      <c r="Y34" s="90"/>
      <c r="Z34" s="90"/>
      <c r="AA34" s="196">
        <f t="shared" si="20"/>
        <v>0</v>
      </c>
      <c r="AB34" s="197">
        <f t="shared" si="21"/>
        <v>0</v>
      </c>
      <c r="AC34" s="90"/>
      <c r="AD34" s="90"/>
      <c r="AE34" s="90"/>
      <c r="AF34" s="196">
        <f t="shared" si="22"/>
        <v>0</v>
      </c>
      <c r="AG34" s="197">
        <f t="shared" si="23"/>
        <v>0</v>
      </c>
      <c r="AH34" s="90"/>
      <c r="AI34" s="90"/>
      <c r="AJ34" s="90"/>
      <c r="AK34" s="196">
        <f t="shared" si="24"/>
        <v>0</v>
      </c>
      <c r="AL34" s="197">
        <f t="shared" si="25"/>
        <v>0</v>
      </c>
      <c r="AM34" s="100"/>
    </row>
    <row r="35" spans="1:39" ht="21">
      <c r="A35" s="193"/>
      <c r="B35" s="398"/>
      <c r="C35" s="397" t="s">
        <v>188</v>
      </c>
      <c r="D35" s="357">
        <f t="shared" si="33"/>
        <v>1503</v>
      </c>
      <c r="E35" s="358">
        <f t="shared" si="34"/>
        <v>0.22044587855676151</v>
      </c>
      <c r="F35" s="418">
        <v>242</v>
      </c>
      <c r="G35" s="418">
        <v>1261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18"/>
        <v>0</v>
      </c>
      <c r="W35" s="197">
        <f t="shared" si="19"/>
        <v>0</v>
      </c>
      <c r="X35" s="90"/>
      <c r="Y35" s="90"/>
      <c r="Z35" s="90"/>
      <c r="AA35" s="196">
        <f t="shared" si="20"/>
        <v>0</v>
      </c>
      <c r="AB35" s="197">
        <f t="shared" si="21"/>
        <v>0</v>
      </c>
      <c r="AC35" s="90"/>
      <c r="AD35" s="90"/>
      <c r="AE35" s="90"/>
      <c r="AF35" s="196">
        <f t="shared" si="22"/>
        <v>0</v>
      </c>
      <c r="AG35" s="197">
        <f t="shared" si="23"/>
        <v>0</v>
      </c>
      <c r="AH35" s="90"/>
      <c r="AI35" s="90"/>
      <c r="AJ35" s="90"/>
      <c r="AK35" s="196">
        <f t="shared" si="24"/>
        <v>0</v>
      </c>
      <c r="AL35" s="197">
        <f t="shared" si="25"/>
        <v>0</v>
      </c>
      <c r="AM35" s="100"/>
    </row>
    <row r="36" spans="1:39" ht="21">
      <c r="A36" s="193"/>
      <c r="B36" s="398"/>
      <c r="C36" s="397" t="s">
        <v>189</v>
      </c>
      <c r="D36" s="357">
        <f t="shared" si="33"/>
        <v>195</v>
      </c>
      <c r="E36" s="358">
        <f t="shared" si="34"/>
        <v>2.8600762687004986E-2</v>
      </c>
      <c r="F36" s="529">
        <v>20</v>
      </c>
      <c r="G36" s="532">
        <v>175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18"/>
        <v>0</v>
      </c>
      <c r="W36" s="197">
        <f t="shared" si="19"/>
        <v>0</v>
      </c>
      <c r="X36" s="90"/>
      <c r="Y36" s="90"/>
      <c r="Z36" s="90"/>
      <c r="AA36" s="196">
        <f t="shared" si="20"/>
        <v>0</v>
      </c>
      <c r="AB36" s="197">
        <f t="shared" si="21"/>
        <v>0</v>
      </c>
      <c r="AC36" s="90"/>
      <c r="AD36" s="90"/>
      <c r="AE36" s="90"/>
      <c r="AF36" s="196">
        <f t="shared" si="22"/>
        <v>0</v>
      </c>
      <c r="AG36" s="197">
        <f t="shared" si="23"/>
        <v>0</v>
      </c>
      <c r="AH36" s="90"/>
      <c r="AI36" s="90"/>
      <c r="AJ36" s="90"/>
      <c r="AK36" s="196">
        <f t="shared" si="24"/>
        <v>0</v>
      </c>
      <c r="AL36" s="197">
        <f t="shared" si="25"/>
        <v>0</v>
      </c>
      <c r="AM36" s="100"/>
    </row>
    <row r="37" spans="1:39" ht="21">
      <c r="A37" s="193"/>
      <c r="B37" s="398"/>
      <c r="C37" s="397" t="s">
        <v>190</v>
      </c>
      <c r="D37" s="357">
        <f t="shared" si="33"/>
        <v>0</v>
      </c>
      <c r="E37" s="358">
        <f t="shared" si="34"/>
        <v>0</v>
      </c>
      <c r="F37" s="530"/>
      <c r="G37" s="533"/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18"/>
        <v>0</v>
      </c>
      <c r="W37" s="197">
        <f t="shared" si="19"/>
        <v>0</v>
      </c>
      <c r="X37" s="90"/>
      <c r="Y37" s="90"/>
      <c r="Z37" s="90"/>
      <c r="AA37" s="196">
        <f t="shared" si="20"/>
        <v>0</v>
      </c>
      <c r="AB37" s="197">
        <f t="shared" si="21"/>
        <v>0</v>
      </c>
      <c r="AC37" s="90"/>
      <c r="AD37" s="90"/>
      <c r="AE37" s="90"/>
      <c r="AF37" s="196">
        <f t="shared" si="22"/>
        <v>0</v>
      </c>
      <c r="AG37" s="197">
        <f t="shared" si="23"/>
        <v>0</v>
      </c>
      <c r="AH37" s="90"/>
      <c r="AI37" s="90"/>
      <c r="AJ37" s="90"/>
      <c r="AK37" s="196">
        <f t="shared" si="24"/>
        <v>0</v>
      </c>
      <c r="AL37" s="197">
        <f t="shared" si="25"/>
        <v>0</v>
      </c>
      <c r="AM37" s="100"/>
    </row>
    <row r="38" spans="1:39" ht="21">
      <c r="A38" s="193"/>
      <c r="B38" s="398"/>
      <c r="C38" s="397" t="s">
        <v>191</v>
      </c>
      <c r="D38" s="357">
        <f t="shared" si="32"/>
        <v>0</v>
      </c>
      <c r="E38" s="358">
        <f>D38/$D$27</f>
        <v>0</v>
      </c>
      <c r="F38" s="530"/>
      <c r="G38" s="533"/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18"/>
        <v>0</v>
      </c>
      <c r="W38" s="197">
        <f t="shared" si="19"/>
        <v>0</v>
      </c>
      <c r="X38" s="90"/>
      <c r="Y38" s="90"/>
      <c r="Z38" s="90"/>
      <c r="AA38" s="196">
        <f t="shared" si="20"/>
        <v>0</v>
      </c>
      <c r="AB38" s="197">
        <f t="shared" si="21"/>
        <v>0</v>
      </c>
      <c r="AC38" s="90"/>
      <c r="AD38" s="90"/>
      <c r="AE38" s="90"/>
      <c r="AF38" s="196">
        <f t="shared" si="22"/>
        <v>0</v>
      </c>
      <c r="AG38" s="197">
        <f t="shared" si="23"/>
        <v>0</v>
      </c>
      <c r="AH38" s="90"/>
      <c r="AI38" s="90"/>
      <c r="AJ38" s="90"/>
      <c r="AK38" s="196">
        <f t="shared" si="24"/>
        <v>0</v>
      </c>
      <c r="AL38" s="197">
        <f t="shared" si="25"/>
        <v>0</v>
      </c>
      <c r="AM38" s="100"/>
    </row>
    <row r="39" spans="1:39" ht="21">
      <c r="A39" s="193"/>
      <c r="B39" s="398"/>
      <c r="C39" s="397" t="s">
        <v>192</v>
      </c>
      <c r="D39" s="357">
        <f t="shared" si="32"/>
        <v>0</v>
      </c>
      <c r="E39" s="358">
        <f>D39/$D$27</f>
        <v>0</v>
      </c>
      <c r="F39" s="530"/>
      <c r="G39" s="533"/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18"/>
        <v>0</v>
      </c>
      <c r="W39" s="197">
        <f t="shared" si="19"/>
        <v>0</v>
      </c>
      <c r="X39" s="90"/>
      <c r="Y39" s="90"/>
      <c r="Z39" s="90"/>
      <c r="AA39" s="196">
        <f t="shared" si="20"/>
        <v>0</v>
      </c>
      <c r="AB39" s="197">
        <f t="shared" si="21"/>
        <v>0</v>
      </c>
      <c r="AC39" s="90"/>
      <c r="AD39" s="90"/>
      <c r="AE39" s="90"/>
      <c r="AF39" s="196">
        <f t="shared" si="22"/>
        <v>0</v>
      </c>
      <c r="AG39" s="197">
        <f t="shared" si="23"/>
        <v>0</v>
      </c>
      <c r="AH39" s="90"/>
      <c r="AI39" s="90"/>
      <c r="AJ39" s="90"/>
      <c r="AK39" s="196">
        <f t="shared" si="24"/>
        <v>0</v>
      </c>
      <c r="AL39" s="197">
        <f t="shared" si="25"/>
        <v>0</v>
      </c>
      <c r="AM39" s="100"/>
    </row>
    <row r="40" spans="1:39" ht="21">
      <c r="A40" s="193"/>
      <c r="B40" s="398"/>
      <c r="C40" s="397" t="s">
        <v>193</v>
      </c>
      <c r="D40" s="357">
        <f t="shared" si="32"/>
        <v>0</v>
      </c>
      <c r="E40" s="358">
        <f>D40/$D$27</f>
        <v>0</v>
      </c>
      <c r="F40" s="530"/>
      <c r="G40" s="533"/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18"/>
        <v>0</v>
      </c>
      <c r="W40" s="197">
        <f t="shared" si="19"/>
        <v>0</v>
      </c>
      <c r="X40" s="90"/>
      <c r="Y40" s="90"/>
      <c r="Z40" s="90"/>
      <c r="AA40" s="196">
        <f t="shared" si="20"/>
        <v>0</v>
      </c>
      <c r="AB40" s="197">
        <f t="shared" si="21"/>
        <v>0</v>
      </c>
      <c r="AC40" s="90"/>
      <c r="AD40" s="90"/>
      <c r="AE40" s="90"/>
      <c r="AF40" s="196">
        <f t="shared" si="22"/>
        <v>0</v>
      </c>
      <c r="AG40" s="197">
        <f t="shared" si="23"/>
        <v>0</v>
      </c>
      <c r="AH40" s="90"/>
      <c r="AI40" s="90"/>
      <c r="AJ40" s="90"/>
      <c r="AK40" s="196">
        <f t="shared" si="24"/>
        <v>0</v>
      </c>
      <c r="AL40" s="197">
        <f t="shared" si="25"/>
        <v>0</v>
      </c>
      <c r="AM40" s="100"/>
    </row>
    <row r="41" spans="1:39" ht="21">
      <c r="A41" s="193"/>
      <c r="B41" s="398"/>
      <c r="C41" s="397" t="s">
        <v>194</v>
      </c>
      <c r="D41" s="357">
        <f t="shared" ref="D41" si="35">SUM(F41+G41)</f>
        <v>0</v>
      </c>
      <c r="E41" s="358">
        <f t="shared" ref="E41" si="36">D41/$D$27</f>
        <v>0</v>
      </c>
      <c r="F41" s="531"/>
      <c r="G41" s="534"/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18"/>
        <v>0</v>
      </c>
      <c r="W41" s="197">
        <f t="shared" si="19"/>
        <v>0</v>
      </c>
      <c r="X41" s="90"/>
      <c r="Y41" s="90"/>
      <c r="Z41" s="90"/>
      <c r="AA41" s="196">
        <f t="shared" si="20"/>
        <v>0</v>
      </c>
      <c r="AB41" s="197">
        <f t="shared" si="21"/>
        <v>0</v>
      </c>
      <c r="AC41" s="90"/>
      <c r="AD41" s="90"/>
      <c r="AE41" s="90"/>
      <c r="AF41" s="196">
        <f t="shared" si="22"/>
        <v>0</v>
      </c>
      <c r="AG41" s="197">
        <f t="shared" si="23"/>
        <v>0</v>
      </c>
      <c r="AH41" s="90"/>
      <c r="AI41" s="90"/>
      <c r="AJ41" s="90"/>
      <c r="AK41" s="196">
        <f t="shared" si="24"/>
        <v>0</v>
      </c>
      <c r="AL41" s="197">
        <f t="shared" si="25"/>
        <v>0</v>
      </c>
      <c r="AM41" s="100"/>
    </row>
    <row r="42" spans="1:39" ht="20.100000000000001" customHeight="1">
      <c r="A42" s="193"/>
      <c r="B42" s="293">
        <f>Controle!I11</f>
        <v>8.7499999999999994E-2</v>
      </c>
      <c r="C42" s="117" t="str">
        <f>Controle!D11</f>
        <v xml:space="preserve"> GEOGRAFIA DO BRASIL</v>
      </c>
      <c r="D42" s="359">
        <f>SUM(D43:D48)</f>
        <v>7583</v>
      </c>
      <c r="E42" s="360">
        <v>1</v>
      </c>
      <c r="F42" s="347"/>
      <c r="G42" s="348"/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18"/>
        <v>0</v>
      </c>
      <c r="W42" s="197">
        <f t="shared" si="19"/>
        <v>0</v>
      </c>
      <c r="X42" s="90"/>
      <c r="Y42" s="90"/>
      <c r="Z42" s="90"/>
      <c r="AA42" s="196">
        <f t="shared" si="20"/>
        <v>0</v>
      </c>
      <c r="AB42" s="197">
        <f t="shared" si="21"/>
        <v>0</v>
      </c>
      <c r="AC42" s="90"/>
      <c r="AD42" s="90"/>
      <c r="AE42" s="90"/>
      <c r="AF42" s="196">
        <f t="shared" si="22"/>
        <v>0</v>
      </c>
      <c r="AG42" s="197">
        <f t="shared" si="23"/>
        <v>0</v>
      </c>
      <c r="AH42" s="90"/>
      <c r="AI42" s="90"/>
      <c r="AJ42" s="90"/>
      <c r="AK42" s="196">
        <f t="shared" si="24"/>
        <v>0</v>
      </c>
      <c r="AL42" s="197">
        <f t="shared" si="25"/>
        <v>0</v>
      </c>
      <c r="AM42" s="100"/>
    </row>
    <row r="43" spans="1:39" ht="15.75">
      <c r="A43" s="193"/>
      <c r="B43" s="519" t="s">
        <v>182</v>
      </c>
      <c r="C43" s="399" t="s">
        <v>195</v>
      </c>
      <c r="D43" s="357">
        <f>SUM(F43+G43)</f>
        <v>3457</v>
      </c>
      <c r="E43" s="358">
        <f>D43/$D$42</f>
        <v>0.45588817090861139</v>
      </c>
      <c r="F43" s="418">
        <v>426</v>
      </c>
      <c r="G43" s="418">
        <v>3031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18"/>
        <v>0</v>
      </c>
      <c r="W43" s="197">
        <f t="shared" si="19"/>
        <v>0</v>
      </c>
      <c r="X43" s="90"/>
      <c r="Y43" s="90"/>
      <c r="Z43" s="90"/>
      <c r="AA43" s="196">
        <f t="shared" si="20"/>
        <v>0</v>
      </c>
      <c r="AB43" s="197">
        <f t="shared" si="21"/>
        <v>0</v>
      </c>
      <c r="AC43" s="90"/>
      <c r="AD43" s="90"/>
      <c r="AE43" s="90"/>
      <c r="AF43" s="196">
        <f t="shared" si="22"/>
        <v>0</v>
      </c>
      <c r="AG43" s="197">
        <f t="shared" si="23"/>
        <v>0</v>
      </c>
      <c r="AH43" s="90"/>
      <c r="AI43" s="90"/>
      <c r="AJ43" s="90"/>
      <c r="AK43" s="196">
        <f t="shared" si="24"/>
        <v>0</v>
      </c>
      <c r="AL43" s="197">
        <f t="shared" si="25"/>
        <v>0</v>
      </c>
      <c r="AM43" s="100"/>
    </row>
    <row r="44" spans="1:39" ht="31.5">
      <c r="A44" s="193"/>
      <c r="B44" s="520"/>
      <c r="C44" s="399" t="s">
        <v>196</v>
      </c>
      <c r="D44" s="357">
        <f t="shared" ref="D44:D48" si="37">SUM(F44+G44)</f>
        <v>378</v>
      </c>
      <c r="E44" s="358">
        <f t="shared" ref="E44:E48" si="38">D44/$D$42</f>
        <v>4.9848344982197021E-2</v>
      </c>
      <c r="F44" s="418">
        <v>95</v>
      </c>
      <c r="G44" s="418">
        <v>283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18"/>
        <v>0</v>
      </c>
      <c r="W44" s="197">
        <f t="shared" si="19"/>
        <v>0</v>
      </c>
      <c r="X44" s="90"/>
      <c r="Y44" s="90"/>
      <c r="Z44" s="90"/>
      <c r="AA44" s="196">
        <f t="shared" si="20"/>
        <v>0</v>
      </c>
      <c r="AB44" s="197">
        <f t="shared" si="21"/>
        <v>0</v>
      </c>
      <c r="AC44" s="90"/>
      <c r="AD44" s="90"/>
      <c r="AE44" s="90"/>
      <c r="AF44" s="196">
        <f t="shared" si="22"/>
        <v>0</v>
      </c>
      <c r="AG44" s="197">
        <f t="shared" si="23"/>
        <v>0</v>
      </c>
      <c r="AH44" s="90"/>
      <c r="AI44" s="90"/>
      <c r="AJ44" s="90"/>
      <c r="AK44" s="196">
        <f t="shared" si="24"/>
        <v>0</v>
      </c>
      <c r="AL44" s="197">
        <f t="shared" si="25"/>
        <v>0</v>
      </c>
      <c r="AM44" s="100"/>
    </row>
    <row r="45" spans="1:39" ht="31.5">
      <c r="A45" s="193"/>
      <c r="B45" s="521"/>
      <c r="C45" s="399" t="s">
        <v>197</v>
      </c>
      <c r="D45" s="357">
        <f t="shared" si="37"/>
        <v>2892</v>
      </c>
      <c r="E45" s="358">
        <f t="shared" si="38"/>
        <v>0.38137940129236447</v>
      </c>
      <c r="F45" s="418">
        <v>390</v>
      </c>
      <c r="G45" s="418">
        <v>2502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18"/>
        <v>0</v>
      </c>
      <c r="W45" s="197">
        <f t="shared" si="19"/>
        <v>0</v>
      </c>
      <c r="X45" s="90"/>
      <c r="Y45" s="90"/>
      <c r="Z45" s="90"/>
      <c r="AA45" s="196">
        <f t="shared" si="20"/>
        <v>0</v>
      </c>
      <c r="AB45" s="197">
        <f t="shared" si="21"/>
        <v>0</v>
      </c>
      <c r="AC45" s="90"/>
      <c r="AD45" s="90"/>
      <c r="AE45" s="90"/>
      <c r="AF45" s="196">
        <f t="shared" si="22"/>
        <v>0</v>
      </c>
      <c r="AG45" s="197">
        <f t="shared" si="23"/>
        <v>0</v>
      </c>
      <c r="AH45" s="90"/>
      <c r="AI45" s="90"/>
      <c r="AJ45" s="90"/>
      <c r="AK45" s="196">
        <f t="shared" si="24"/>
        <v>0</v>
      </c>
      <c r="AL45" s="197">
        <f t="shared" si="25"/>
        <v>0</v>
      </c>
      <c r="AM45" s="100"/>
    </row>
    <row r="46" spans="1:39" ht="21">
      <c r="A46" s="193"/>
      <c r="B46" s="398"/>
      <c r="C46" s="399" t="s">
        <v>198</v>
      </c>
      <c r="D46" s="357">
        <f t="shared" si="37"/>
        <v>856</v>
      </c>
      <c r="E46" s="358">
        <f t="shared" si="38"/>
        <v>0.11288408281682712</v>
      </c>
      <c r="F46" s="418">
        <v>32</v>
      </c>
      <c r="G46" s="418">
        <v>824</v>
      </c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18"/>
        <v>0</v>
      </c>
      <c r="W46" s="197">
        <f t="shared" si="19"/>
        <v>0</v>
      </c>
      <c r="X46" s="90"/>
      <c r="Y46" s="90"/>
      <c r="Z46" s="90"/>
      <c r="AA46" s="196">
        <f t="shared" si="20"/>
        <v>0</v>
      </c>
      <c r="AB46" s="197">
        <f t="shared" si="21"/>
        <v>0</v>
      </c>
      <c r="AC46" s="90"/>
      <c r="AD46" s="90"/>
      <c r="AE46" s="90"/>
      <c r="AF46" s="196">
        <f t="shared" si="22"/>
        <v>0</v>
      </c>
      <c r="AG46" s="197">
        <f t="shared" si="23"/>
        <v>0</v>
      </c>
      <c r="AH46" s="90"/>
      <c r="AI46" s="90"/>
      <c r="AJ46" s="90"/>
      <c r="AK46" s="196">
        <f t="shared" si="24"/>
        <v>0</v>
      </c>
      <c r="AL46" s="197">
        <f t="shared" si="25"/>
        <v>0</v>
      </c>
      <c r="AM46" s="100"/>
    </row>
    <row r="47" spans="1:39" ht="31.5">
      <c r="A47" s="193"/>
      <c r="B47" s="398"/>
      <c r="C47" s="399" t="s">
        <v>199</v>
      </c>
      <c r="D47" s="357">
        <f t="shared" si="37"/>
        <v>0</v>
      </c>
      <c r="E47" s="358">
        <f t="shared" si="38"/>
        <v>0</v>
      </c>
      <c r="F47" s="349"/>
      <c r="G47" s="350"/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18"/>
        <v>0</v>
      </c>
      <c r="W47" s="197">
        <f t="shared" si="19"/>
        <v>0</v>
      </c>
      <c r="X47" s="90"/>
      <c r="Y47" s="90"/>
      <c r="Z47" s="90"/>
      <c r="AA47" s="196">
        <f t="shared" si="20"/>
        <v>0</v>
      </c>
      <c r="AB47" s="197">
        <f t="shared" si="21"/>
        <v>0</v>
      </c>
      <c r="AC47" s="90"/>
      <c r="AD47" s="90"/>
      <c r="AE47" s="90"/>
      <c r="AF47" s="196">
        <f t="shared" si="22"/>
        <v>0</v>
      </c>
      <c r="AG47" s="197">
        <f t="shared" si="23"/>
        <v>0</v>
      </c>
      <c r="AH47" s="90"/>
      <c r="AI47" s="90"/>
      <c r="AJ47" s="90"/>
      <c r="AK47" s="196">
        <f t="shared" si="24"/>
        <v>0</v>
      </c>
      <c r="AL47" s="197">
        <f t="shared" si="25"/>
        <v>0</v>
      </c>
      <c r="AM47" s="100"/>
    </row>
    <row r="48" spans="1:39" ht="21">
      <c r="A48" s="193"/>
      <c r="B48" s="398"/>
      <c r="C48" s="399" t="s">
        <v>200</v>
      </c>
      <c r="D48" s="357">
        <f t="shared" si="37"/>
        <v>0</v>
      </c>
      <c r="E48" s="358">
        <f t="shared" si="38"/>
        <v>0</v>
      </c>
      <c r="F48" s="349"/>
      <c r="G48" s="350"/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18"/>
        <v>0</v>
      </c>
      <c r="W48" s="197">
        <f t="shared" si="19"/>
        <v>0</v>
      </c>
      <c r="X48" s="90"/>
      <c r="Y48" s="90"/>
      <c r="Z48" s="90"/>
      <c r="AA48" s="196">
        <f t="shared" si="20"/>
        <v>0</v>
      </c>
      <c r="AB48" s="197">
        <f t="shared" si="21"/>
        <v>0</v>
      </c>
      <c r="AC48" s="90"/>
      <c r="AD48" s="90"/>
      <c r="AE48" s="90"/>
      <c r="AF48" s="196">
        <f t="shared" si="22"/>
        <v>0</v>
      </c>
      <c r="AG48" s="197">
        <f t="shared" si="23"/>
        <v>0</v>
      </c>
      <c r="AH48" s="90"/>
      <c r="AI48" s="90"/>
      <c r="AJ48" s="90"/>
      <c r="AK48" s="196">
        <f t="shared" si="24"/>
        <v>0</v>
      </c>
      <c r="AL48" s="197">
        <f t="shared" si="25"/>
        <v>0</v>
      </c>
      <c r="AM48" s="100"/>
    </row>
    <row r="49" spans="1:39" ht="20.100000000000001" customHeight="1">
      <c r="A49" s="193"/>
      <c r="B49" s="293">
        <f>Controle!I12</f>
        <v>8.7499999999999994E-2</v>
      </c>
      <c r="C49" s="117" t="str">
        <f>Controle!D12</f>
        <v xml:space="preserve"> ATUALIDADES</v>
      </c>
      <c r="D49" s="359">
        <f>SUM(D50:D52)</f>
        <v>0</v>
      </c>
      <c r="E49" s="360">
        <v>1</v>
      </c>
      <c r="F49" s="418">
        <v>456</v>
      </c>
      <c r="G49" s="418">
        <v>10978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18"/>
        <v>0</v>
      </c>
      <c r="W49" s="197">
        <f t="shared" si="19"/>
        <v>0</v>
      </c>
      <c r="X49" s="90"/>
      <c r="Y49" s="90"/>
      <c r="Z49" s="90"/>
      <c r="AA49" s="196">
        <f t="shared" si="20"/>
        <v>0</v>
      </c>
      <c r="AB49" s="197">
        <f t="shared" si="21"/>
        <v>0</v>
      </c>
      <c r="AC49" s="90"/>
      <c r="AD49" s="90"/>
      <c r="AE49" s="90"/>
      <c r="AF49" s="196">
        <f t="shared" si="22"/>
        <v>0</v>
      </c>
      <c r="AG49" s="197">
        <f t="shared" si="23"/>
        <v>0</v>
      </c>
      <c r="AH49" s="90"/>
      <c r="AI49" s="90"/>
      <c r="AJ49" s="90"/>
      <c r="AK49" s="196">
        <f t="shared" si="24"/>
        <v>0</v>
      </c>
      <c r="AL49" s="197">
        <f t="shared" si="25"/>
        <v>0</v>
      </c>
      <c r="AM49" s="100"/>
    </row>
    <row r="50" spans="1:39" ht="31.5">
      <c r="A50" s="193"/>
      <c r="B50" s="83">
        <v>5</v>
      </c>
      <c r="C50" s="400" t="s">
        <v>201</v>
      </c>
      <c r="D50" s="357">
        <f>SUM(F50+G50)</f>
        <v>0</v>
      </c>
      <c r="E50" s="358" t="e">
        <f>D50/$D$49</f>
        <v>#DIV/0!</v>
      </c>
      <c r="F50" s="349"/>
      <c r="G50" s="350"/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18"/>
        <v>0</v>
      </c>
      <c r="W50" s="197">
        <f t="shared" si="19"/>
        <v>0</v>
      </c>
      <c r="X50" s="90"/>
      <c r="Y50" s="90"/>
      <c r="Z50" s="90"/>
      <c r="AA50" s="196">
        <f t="shared" si="20"/>
        <v>0</v>
      </c>
      <c r="AB50" s="197">
        <f t="shared" si="21"/>
        <v>0</v>
      </c>
      <c r="AC50" s="90"/>
      <c r="AD50" s="90"/>
      <c r="AE50" s="90"/>
      <c r="AF50" s="196">
        <f t="shared" si="22"/>
        <v>0</v>
      </c>
      <c r="AG50" s="197">
        <f t="shared" si="23"/>
        <v>0</v>
      </c>
      <c r="AH50" s="90"/>
      <c r="AI50" s="90"/>
      <c r="AJ50" s="90"/>
      <c r="AK50" s="196">
        <f t="shared" si="24"/>
        <v>0</v>
      </c>
      <c r="AL50" s="197">
        <f t="shared" si="25"/>
        <v>0</v>
      </c>
      <c r="AM50" s="100"/>
    </row>
    <row r="51" spans="1:39" ht="21">
      <c r="A51" s="193"/>
      <c r="B51" s="83">
        <v>5</v>
      </c>
      <c r="C51" s="400" t="s">
        <v>202</v>
      </c>
      <c r="D51" s="357">
        <f t="shared" ref="D51:D52" si="39">SUM(F51+G51)</f>
        <v>0</v>
      </c>
      <c r="E51" s="358" t="e">
        <f t="shared" ref="E51:E52" si="40">D51/$D$49</f>
        <v>#DIV/0!</v>
      </c>
      <c r="F51" s="365"/>
      <c r="G51" s="366"/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18"/>
        <v>0</v>
      </c>
      <c r="W51" s="197">
        <f t="shared" si="19"/>
        <v>0</v>
      </c>
      <c r="X51" s="90"/>
      <c r="Y51" s="90"/>
      <c r="Z51" s="90"/>
      <c r="AA51" s="196">
        <f t="shared" si="20"/>
        <v>0</v>
      </c>
      <c r="AB51" s="197">
        <f t="shared" si="21"/>
        <v>0</v>
      </c>
      <c r="AC51" s="90"/>
      <c r="AD51" s="90"/>
      <c r="AE51" s="90"/>
      <c r="AF51" s="196">
        <f t="shared" si="22"/>
        <v>0</v>
      </c>
      <c r="AG51" s="197">
        <f t="shared" si="23"/>
        <v>0</v>
      </c>
      <c r="AH51" s="90"/>
      <c r="AI51" s="90"/>
      <c r="AJ51" s="90"/>
      <c r="AK51" s="196">
        <f t="shared" si="24"/>
        <v>0</v>
      </c>
      <c r="AL51" s="197">
        <f t="shared" si="25"/>
        <v>0</v>
      </c>
      <c r="AM51" s="100"/>
    </row>
    <row r="52" spans="1:39" ht="31.5">
      <c r="A52" s="193"/>
      <c r="B52" s="83">
        <v>5</v>
      </c>
      <c r="C52" s="400" t="s">
        <v>203</v>
      </c>
      <c r="D52" s="357">
        <f t="shared" si="39"/>
        <v>0</v>
      </c>
      <c r="E52" s="358" t="e">
        <f t="shared" si="40"/>
        <v>#DIV/0!</v>
      </c>
      <c r="F52" s="365"/>
      <c r="G52" s="366"/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18"/>
        <v>0</v>
      </c>
      <c r="W52" s="197">
        <f t="shared" si="19"/>
        <v>0</v>
      </c>
      <c r="X52" s="90"/>
      <c r="Y52" s="90"/>
      <c r="Z52" s="90"/>
      <c r="AA52" s="196">
        <f t="shared" si="20"/>
        <v>0</v>
      </c>
      <c r="AB52" s="197">
        <f t="shared" si="21"/>
        <v>0</v>
      </c>
      <c r="AC52" s="90"/>
      <c r="AD52" s="90"/>
      <c r="AE52" s="90"/>
      <c r="AF52" s="196">
        <f t="shared" si="22"/>
        <v>0</v>
      </c>
      <c r="AG52" s="197">
        <f t="shared" si="23"/>
        <v>0</v>
      </c>
      <c r="AH52" s="90"/>
      <c r="AI52" s="90"/>
      <c r="AJ52" s="90"/>
      <c r="AK52" s="196">
        <f t="shared" si="24"/>
        <v>0</v>
      </c>
      <c r="AL52" s="197">
        <f t="shared" si="25"/>
        <v>0</v>
      </c>
      <c r="AM52" s="100"/>
    </row>
    <row r="53" spans="1:39" ht="20.100000000000001" customHeight="1">
      <c r="A53" s="193"/>
      <c r="B53" s="293">
        <f>Controle!I13</f>
        <v>8.7499999999999994E-2</v>
      </c>
      <c r="C53" s="117" t="str">
        <f>Controle!D13</f>
        <v>INFORMÁTICA</v>
      </c>
      <c r="D53" s="359">
        <f>SUM(D54:D65)</f>
        <v>29140</v>
      </c>
      <c r="E53" s="360">
        <v>1</v>
      </c>
      <c r="F53" s="348">
        <v>885</v>
      </c>
      <c r="G53" s="348">
        <v>38929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18"/>
        <v>0</v>
      </c>
      <c r="W53" s="197">
        <f t="shared" si="19"/>
        <v>0</v>
      </c>
      <c r="X53" s="90"/>
      <c r="Y53" s="90"/>
      <c r="Z53" s="90"/>
      <c r="AA53" s="196">
        <f t="shared" si="20"/>
        <v>0</v>
      </c>
      <c r="AB53" s="197">
        <f t="shared" si="21"/>
        <v>0</v>
      </c>
      <c r="AC53" s="90"/>
      <c r="AD53" s="90"/>
      <c r="AE53" s="90"/>
      <c r="AF53" s="196">
        <f t="shared" si="22"/>
        <v>0</v>
      </c>
      <c r="AG53" s="197">
        <f t="shared" si="23"/>
        <v>0</v>
      </c>
      <c r="AH53" s="90"/>
      <c r="AI53" s="90"/>
      <c r="AJ53" s="90"/>
      <c r="AK53" s="196">
        <f t="shared" si="24"/>
        <v>0</v>
      </c>
      <c r="AL53" s="197">
        <f t="shared" si="25"/>
        <v>0</v>
      </c>
      <c r="AM53" s="100"/>
    </row>
    <row r="54" spans="1:39" ht="31.5">
      <c r="A54" s="193"/>
      <c r="B54" s="83">
        <v>5</v>
      </c>
      <c r="C54" s="401" t="s">
        <v>255</v>
      </c>
      <c r="D54" s="357">
        <f>SUM(F54+G54)</f>
        <v>2317</v>
      </c>
      <c r="E54" s="358">
        <f>D54/$D$53</f>
        <v>7.951269732326699E-2</v>
      </c>
      <c r="F54" s="418">
        <v>52</v>
      </c>
      <c r="G54" s="418">
        <v>2265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18"/>
        <v>0</v>
      </c>
      <c r="W54" s="197">
        <f t="shared" si="19"/>
        <v>0</v>
      </c>
      <c r="X54" s="90"/>
      <c r="Y54" s="90"/>
      <c r="Z54" s="90"/>
      <c r="AA54" s="196">
        <f t="shared" si="20"/>
        <v>0</v>
      </c>
      <c r="AB54" s="197">
        <f t="shared" si="21"/>
        <v>0</v>
      </c>
      <c r="AC54" s="90"/>
      <c r="AD54" s="90"/>
      <c r="AE54" s="90"/>
      <c r="AF54" s="196">
        <f t="shared" si="22"/>
        <v>0</v>
      </c>
      <c r="AG54" s="197">
        <f t="shared" si="23"/>
        <v>0</v>
      </c>
      <c r="AH54" s="90"/>
      <c r="AI54" s="90"/>
      <c r="AJ54" s="90"/>
      <c r="AK54" s="196">
        <f t="shared" si="24"/>
        <v>0</v>
      </c>
      <c r="AL54" s="197">
        <f t="shared" si="25"/>
        <v>0</v>
      </c>
      <c r="AM54" s="100"/>
    </row>
    <row r="55" spans="1:39" ht="21">
      <c r="A55" s="193"/>
      <c r="B55" s="83">
        <v>5</v>
      </c>
      <c r="C55" s="401" t="s">
        <v>250</v>
      </c>
      <c r="D55" s="357">
        <f t="shared" ref="D55:D59" si="41">SUM(F55+G55)</f>
        <v>913</v>
      </c>
      <c r="E55" s="358">
        <f t="shared" ref="E55:E59" si="42">D55/$D$53</f>
        <v>3.133150308853809E-2</v>
      </c>
      <c r="F55" s="418">
        <v>69</v>
      </c>
      <c r="G55" s="418">
        <v>844</v>
      </c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18"/>
        <v>0</v>
      </c>
      <c r="W55" s="197">
        <f t="shared" si="19"/>
        <v>0</v>
      </c>
      <c r="X55" s="90"/>
      <c r="Y55" s="90"/>
      <c r="Z55" s="90"/>
      <c r="AA55" s="196">
        <f t="shared" si="20"/>
        <v>0</v>
      </c>
      <c r="AB55" s="197">
        <f t="shared" si="21"/>
        <v>0</v>
      </c>
      <c r="AC55" s="90"/>
      <c r="AD55" s="90"/>
      <c r="AE55" s="90"/>
      <c r="AF55" s="196">
        <f t="shared" si="22"/>
        <v>0</v>
      </c>
      <c r="AG55" s="197">
        <f t="shared" si="23"/>
        <v>0</v>
      </c>
      <c r="AH55" s="90"/>
      <c r="AI55" s="90"/>
      <c r="AJ55" s="90"/>
      <c r="AK55" s="196">
        <f t="shared" si="24"/>
        <v>0</v>
      </c>
      <c r="AL55" s="197">
        <f t="shared" si="25"/>
        <v>0</v>
      </c>
      <c r="AM55" s="100"/>
    </row>
    <row r="56" spans="1:39" ht="21">
      <c r="A56" s="193"/>
      <c r="B56" s="83">
        <v>5</v>
      </c>
      <c r="C56" s="401" t="s">
        <v>251</v>
      </c>
      <c r="D56" s="357">
        <f t="shared" si="41"/>
        <v>2514</v>
      </c>
      <c r="E56" s="358">
        <f t="shared" si="42"/>
        <v>8.627316403568977E-2</v>
      </c>
      <c r="F56" s="418">
        <v>47</v>
      </c>
      <c r="G56" s="418">
        <v>2467</v>
      </c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18"/>
        <v>0</v>
      </c>
      <c r="W56" s="197">
        <f t="shared" si="19"/>
        <v>0</v>
      </c>
      <c r="X56" s="90"/>
      <c r="Y56" s="90"/>
      <c r="Z56" s="90"/>
      <c r="AA56" s="196">
        <f t="shared" si="20"/>
        <v>0</v>
      </c>
      <c r="AB56" s="197">
        <f t="shared" si="21"/>
        <v>0</v>
      </c>
      <c r="AC56" s="90"/>
      <c r="AD56" s="90"/>
      <c r="AE56" s="90"/>
      <c r="AF56" s="196">
        <f t="shared" si="22"/>
        <v>0</v>
      </c>
      <c r="AG56" s="197">
        <f t="shared" si="23"/>
        <v>0</v>
      </c>
      <c r="AH56" s="90"/>
      <c r="AI56" s="90"/>
      <c r="AJ56" s="90"/>
      <c r="AK56" s="196">
        <f t="shared" si="24"/>
        <v>0</v>
      </c>
      <c r="AL56" s="197">
        <f t="shared" si="25"/>
        <v>0</v>
      </c>
      <c r="AM56" s="100"/>
    </row>
    <row r="57" spans="1:39" ht="21">
      <c r="A57" s="193"/>
      <c r="B57" s="106">
        <v>3</v>
      </c>
      <c r="C57" s="401" t="s">
        <v>252</v>
      </c>
      <c r="D57" s="357">
        <f t="shared" si="41"/>
        <v>848</v>
      </c>
      <c r="E57" s="358">
        <f t="shared" si="42"/>
        <v>2.9100892244337682E-2</v>
      </c>
      <c r="F57" s="418">
        <v>79</v>
      </c>
      <c r="G57" s="418">
        <v>769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18"/>
        <v>0</v>
      </c>
      <c r="W57" s="197">
        <f t="shared" si="19"/>
        <v>0</v>
      </c>
      <c r="X57" s="90"/>
      <c r="Y57" s="90"/>
      <c r="Z57" s="90"/>
      <c r="AA57" s="196">
        <f t="shared" si="20"/>
        <v>0</v>
      </c>
      <c r="AB57" s="197">
        <f t="shared" si="21"/>
        <v>0</v>
      </c>
      <c r="AC57" s="90"/>
      <c r="AD57" s="90"/>
      <c r="AE57" s="90"/>
      <c r="AF57" s="196">
        <f t="shared" si="22"/>
        <v>0</v>
      </c>
      <c r="AG57" s="197">
        <f t="shared" si="23"/>
        <v>0</v>
      </c>
      <c r="AH57" s="90"/>
      <c r="AI57" s="90"/>
      <c r="AJ57" s="90"/>
      <c r="AK57" s="196">
        <f t="shared" si="24"/>
        <v>0</v>
      </c>
      <c r="AL57" s="197">
        <f t="shared" si="25"/>
        <v>0</v>
      </c>
      <c r="AM57" s="100"/>
    </row>
    <row r="58" spans="1:39" ht="21">
      <c r="A58" s="193"/>
      <c r="B58" s="106">
        <v>3</v>
      </c>
      <c r="C58" s="401" t="s">
        <v>253</v>
      </c>
      <c r="D58" s="357">
        <f t="shared" si="41"/>
        <v>526</v>
      </c>
      <c r="E58" s="358">
        <f t="shared" si="42"/>
        <v>1.8050789293067949E-2</v>
      </c>
      <c r="F58" s="418">
        <v>14</v>
      </c>
      <c r="G58" s="418">
        <v>512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18"/>
        <v>0</v>
      </c>
      <c r="W58" s="197">
        <f t="shared" si="19"/>
        <v>0</v>
      </c>
      <c r="X58" s="90"/>
      <c r="Y58" s="90"/>
      <c r="Z58" s="90"/>
      <c r="AA58" s="196">
        <f t="shared" si="20"/>
        <v>0</v>
      </c>
      <c r="AB58" s="197">
        <f t="shared" si="21"/>
        <v>0</v>
      </c>
      <c r="AC58" s="90"/>
      <c r="AD58" s="90"/>
      <c r="AE58" s="90"/>
      <c r="AF58" s="196">
        <f t="shared" si="22"/>
        <v>0</v>
      </c>
      <c r="AG58" s="197">
        <f t="shared" si="23"/>
        <v>0</v>
      </c>
      <c r="AH58" s="90"/>
      <c r="AI58" s="90"/>
      <c r="AJ58" s="90"/>
      <c r="AK58" s="196">
        <f t="shared" si="24"/>
        <v>0</v>
      </c>
      <c r="AL58" s="197">
        <f t="shared" si="25"/>
        <v>0</v>
      </c>
      <c r="AM58" s="100"/>
    </row>
    <row r="59" spans="1:39" ht="21">
      <c r="A59" s="193"/>
      <c r="B59" s="106">
        <v>3</v>
      </c>
      <c r="C59" s="401" t="s">
        <v>254</v>
      </c>
      <c r="D59" s="357">
        <f t="shared" si="41"/>
        <v>228</v>
      </c>
      <c r="E59" s="358">
        <f t="shared" si="42"/>
        <v>7.8242964996568295E-3</v>
      </c>
      <c r="F59" s="418">
        <v>41</v>
      </c>
      <c r="G59" s="418">
        <v>187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18"/>
        <v>0</v>
      </c>
      <c r="W59" s="197">
        <f t="shared" si="19"/>
        <v>0</v>
      </c>
      <c r="X59" s="90"/>
      <c r="Y59" s="90"/>
      <c r="Z59" s="90"/>
      <c r="AA59" s="196">
        <f t="shared" si="20"/>
        <v>0</v>
      </c>
      <c r="AB59" s="197">
        <f t="shared" si="21"/>
        <v>0</v>
      </c>
      <c r="AC59" s="90"/>
      <c r="AD59" s="90"/>
      <c r="AE59" s="90"/>
      <c r="AF59" s="196">
        <f t="shared" si="22"/>
        <v>0</v>
      </c>
      <c r="AG59" s="197">
        <f t="shared" si="23"/>
        <v>0</v>
      </c>
      <c r="AH59" s="90"/>
      <c r="AI59" s="90"/>
      <c r="AJ59" s="90"/>
      <c r="AK59" s="196">
        <f t="shared" si="24"/>
        <v>0</v>
      </c>
      <c r="AL59" s="197">
        <f t="shared" si="25"/>
        <v>0</v>
      </c>
      <c r="AM59" s="100"/>
    </row>
    <row r="60" spans="1:39" ht="21">
      <c r="A60" s="193"/>
      <c r="B60" s="83">
        <v>5</v>
      </c>
      <c r="C60" s="401" t="s">
        <v>204</v>
      </c>
      <c r="D60" s="357">
        <f t="shared" ref="D60:D65" si="43">SUM(F60+G60)</f>
        <v>9311</v>
      </c>
      <c r="E60" s="358">
        <f t="shared" ref="E60:E65" si="44">D60/$D$53</f>
        <v>0.31952642415923127</v>
      </c>
      <c r="F60" s="418">
        <v>282</v>
      </c>
      <c r="G60" s="418">
        <v>9029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18"/>
        <v>0</v>
      </c>
      <c r="W60" s="197">
        <f t="shared" si="19"/>
        <v>0</v>
      </c>
      <c r="X60" s="90"/>
      <c r="Y60" s="90"/>
      <c r="Z60" s="90"/>
      <c r="AA60" s="196">
        <f t="shared" si="20"/>
        <v>0</v>
      </c>
      <c r="AB60" s="197">
        <f t="shared" si="21"/>
        <v>0</v>
      </c>
      <c r="AC60" s="90"/>
      <c r="AD60" s="90"/>
      <c r="AE60" s="90"/>
      <c r="AF60" s="196">
        <f t="shared" si="22"/>
        <v>0</v>
      </c>
      <c r="AG60" s="197">
        <f t="shared" si="23"/>
        <v>0</v>
      </c>
      <c r="AH60" s="90"/>
      <c r="AI60" s="90"/>
      <c r="AJ60" s="90"/>
      <c r="AK60" s="196">
        <f t="shared" si="24"/>
        <v>0</v>
      </c>
      <c r="AL60" s="197">
        <f t="shared" si="25"/>
        <v>0</v>
      </c>
      <c r="AM60" s="100"/>
    </row>
    <row r="61" spans="1:39" ht="21">
      <c r="A61" s="193"/>
      <c r="B61" s="83">
        <v>5</v>
      </c>
      <c r="C61" s="401" t="s">
        <v>205</v>
      </c>
      <c r="D61" s="357">
        <f t="shared" si="43"/>
        <v>1583</v>
      </c>
      <c r="E61" s="358">
        <f t="shared" si="44"/>
        <v>5.4323953328757724E-2</v>
      </c>
      <c r="F61" s="418">
        <v>45</v>
      </c>
      <c r="G61" s="418">
        <v>1538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18"/>
        <v>0</v>
      </c>
      <c r="W61" s="197">
        <f t="shared" si="19"/>
        <v>0</v>
      </c>
      <c r="X61" s="90"/>
      <c r="Y61" s="90"/>
      <c r="Z61" s="90"/>
      <c r="AA61" s="196">
        <f t="shared" si="20"/>
        <v>0</v>
      </c>
      <c r="AB61" s="197">
        <f t="shared" si="21"/>
        <v>0</v>
      </c>
      <c r="AC61" s="90"/>
      <c r="AD61" s="90"/>
      <c r="AE61" s="90"/>
      <c r="AF61" s="196">
        <f t="shared" si="22"/>
        <v>0</v>
      </c>
      <c r="AG61" s="197">
        <f t="shared" si="23"/>
        <v>0</v>
      </c>
      <c r="AH61" s="90"/>
      <c r="AI61" s="90"/>
      <c r="AJ61" s="90"/>
      <c r="AK61" s="196">
        <f t="shared" si="24"/>
        <v>0</v>
      </c>
      <c r="AL61" s="197">
        <f t="shared" si="25"/>
        <v>0</v>
      </c>
      <c r="AM61" s="100"/>
    </row>
    <row r="62" spans="1:39" ht="21">
      <c r="A62" s="193"/>
      <c r="B62" s="83">
        <v>5</v>
      </c>
      <c r="C62" s="401" t="s">
        <v>206</v>
      </c>
      <c r="D62" s="357">
        <f t="shared" si="43"/>
        <v>3826</v>
      </c>
      <c r="E62" s="358">
        <f t="shared" si="44"/>
        <v>0.1312971859986273</v>
      </c>
      <c r="F62" s="418">
        <v>102</v>
      </c>
      <c r="G62" s="418">
        <v>3724</v>
      </c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18"/>
        <v>0</v>
      </c>
      <c r="W62" s="197">
        <f t="shared" si="19"/>
        <v>0</v>
      </c>
      <c r="X62" s="90"/>
      <c r="Y62" s="90"/>
      <c r="Z62" s="90"/>
      <c r="AA62" s="196">
        <f t="shared" si="20"/>
        <v>0</v>
      </c>
      <c r="AB62" s="197">
        <f t="shared" si="21"/>
        <v>0</v>
      </c>
      <c r="AC62" s="90"/>
      <c r="AD62" s="90"/>
      <c r="AE62" s="90"/>
      <c r="AF62" s="196">
        <f t="shared" si="22"/>
        <v>0</v>
      </c>
      <c r="AG62" s="197">
        <f t="shared" si="23"/>
        <v>0</v>
      </c>
      <c r="AH62" s="90"/>
      <c r="AI62" s="90"/>
      <c r="AJ62" s="90"/>
      <c r="AK62" s="196">
        <f t="shared" si="24"/>
        <v>0</v>
      </c>
      <c r="AL62" s="197">
        <f t="shared" si="25"/>
        <v>0</v>
      </c>
      <c r="AM62" s="100"/>
    </row>
    <row r="63" spans="1:39" ht="31.5">
      <c r="A63" s="193"/>
      <c r="B63" s="83">
        <v>5</v>
      </c>
      <c r="C63" s="401" t="s">
        <v>207</v>
      </c>
      <c r="D63" s="357">
        <f t="shared" si="43"/>
        <v>3918</v>
      </c>
      <c r="E63" s="358">
        <f t="shared" si="44"/>
        <v>0.13445435827041866</v>
      </c>
      <c r="F63" s="418">
        <v>111</v>
      </c>
      <c r="G63" s="418">
        <v>3807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18"/>
        <v>0</v>
      </c>
      <c r="W63" s="197">
        <f t="shared" si="19"/>
        <v>0</v>
      </c>
      <c r="X63" s="90"/>
      <c r="Y63" s="90"/>
      <c r="Z63" s="90"/>
      <c r="AA63" s="196">
        <f t="shared" si="20"/>
        <v>0</v>
      </c>
      <c r="AB63" s="197">
        <f t="shared" si="21"/>
        <v>0</v>
      </c>
      <c r="AC63" s="90"/>
      <c r="AD63" s="90"/>
      <c r="AE63" s="90"/>
      <c r="AF63" s="196">
        <f t="shared" si="22"/>
        <v>0</v>
      </c>
      <c r="AG63" s="197">
        <f t="shared" si="23"/>
        <v>0</v>
      </c>
      <c r="AH63" s="90"/>
      <c r="AI63" s="90"/>
      <c r="AJ63" s="90"/>
      <c r="AK63" s="196">
        <f t="shared" si="24"/>
        <v>0</v>
      </c>
      <c r="AL63" s="197">
        <f t="shared" si="25"/>
        <v>0</v>
      </c>
      <c r="AM63" s="100"/>
    </row>
    <row r="64" spans="1:39" ht="21">
      <c r="A64" s="193"/>
      <c r="B64" s="83">
        <v>5</v>
      </c>
      <c r="C64" s="401" t="s">
        <v>208</v>
      </c>
      <c r="D64" s="357">
        <f t="shared" si="43"/>
        <v>2877</v>
      </c>
      <c r="E64" s="358">
        <f t="shared" si="44"/>
        <v>9.87302676733013E-2</v>
      </c>
      <c r="F64" s="418">
        <v>51</v>
      </c>
      <c r="G64" s="418">
        <v>2826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18"/>
        <v>0</v>
      </c>
      <c r="W64" s="197">
        <f t="shared" si="19"/>
        <v>0</v>
      </c>
      <c r="X64" s="90"/>
      <c r="Y64" s="90"/>
      <c r="Z64" s="90"/>
      <c r="AA64" s="196">
        <f t="shared" si="20"/>
        <v>0</v>
      </c>
      <c r="AB64" s="197">
        <f t="shared" si="21"/>
        <v>0</v>
      </c>
      <c r="AC64" s="90"/>
      <c r="AD64" s="90"/>
      <c r="AE64" s="90"/>
      <c r="AF64" s="196">
        <f t="shared" si="22"/>
        <v>0</v>
      </c>
      <c r="AG64" s="197">
        <f t="shared" si="23"/>
        <v>0</v>
      </c>
      <c r="AH64" s="90"/>
      <c r="AI64" s="90"/>
      <c r="AJ64" s="90"/>
      <c r="AK64" s="196">
        <f t="shared" si="24"/>
        <v>0</v>
      </c>
      <c r="AL64" s="197">
        <f t="shared" si="25"/>
        <v>0</v>
      </c>
      <c r="AM64" s="100"/>
    </row>
    <row r="65" spans="1:39" ht="21">
      <c r="A65" s="193"/>
      <c r="B65" s="106">
        <v>3</v>
      </c>
      <c r="C65" s="401" t="s">
        <v>209</v>
      </c>
      <c r="D65" s="357">
        <f t="shared" si="43"/>
        <v>279</v>
      </c>
      <c r="E65" s="358">
        <f t="shared" si="44"/>
        <v>9.5744680851063829E-3</v>
      </c>
      <c r="F65" s="418">
        <v>7</v>
      </c>
      <c r="G65" s="418">
        <v>272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18"/>
        <v>0</v>
      </c>
      <c r="W65" s="197">
        <f t="shared" si="19"/>
        <v>0</v>
      </c>
      <c r="X65" s="90"/>
      <c r="Y65" s="90"/>
      <c r="Z65" s="90"/>
      <c r="AA65" s="196">
        <f t="shared" si="20"/>
        <v>0</v>
      </c>
      <c r="AB65" s="197">
        <f t="shared" si="21"/>
        <v>0</v>
      </c>
      <c r="AC65" s="90"/>
      <c r="AD65" s="90"/>
      <c r="AE65" s="90"/>
      <c r="AF65" s="196">
        <f t="shared" si="22"/>
        <v>0</v>
      </c>
      <c r="AG65" s="197">
        <f t="shared" si="23"/>
        <v>0</v>
      </c>
      <c r="AH65" s="90"/>
      <c r="AI65" s="90"/>
      <c r="AJ65" s="90"/>
      <c r="AK65" s="196">
        <f t="shared" si="24"/>
        <v>0</v>
      </c>
      <c r="AL65" s="197">
        <f t="shared" si="25"/>
        <v>0</v>
      </c>
      <c r="AM65" s="100"/>
    </row>
    <row r="66" spans="1:39" ht="20.100000000000001" customHeight="1">
      <c r="A66" s="193"/>
      <c r="B66" s="293">
        <f>Controle!I14</f>
        <v>7.4999999999999997E-2</v>
      </c>
      <c r="C66" s="117" t="str">
        <f>Controle!D14</f>
        <v>DIR. CONSTITUCIONAL</v>
      </c>
      <c r="D66" s="359">
        <f>SUM(D67:D72)</f>
        <v>11882</v>
      </c>
      <c r="E66" s="360">
        <v>1</v>
      </c>
      <c r="F66" s="348">
        <v>1366</v>
      </c>
      <c r="G66" s="348">
        <v>29930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18"/>
        <v>0</v>
      </c>
      <c r="W66" s="197">
        <f t="shared" si="19"/>
        <v>0</v>
      </c>
      <c r="X66" s="90"/>
      <c r="Y66" s="90"/>
      <c r="Z66" s="90"/>
      <c r="AA66" s="196">
        <f t="shared" si="20"/>
        <v>0</v>
      </c>
      <c r="AB66" s="197">
        <f t="shared" si="21"/>
        <v>0</v>
      </c>
      <c r="AC66" s="90"/>
      <c r="AD66" s="90"/>
      <c r="AE66" s="90"/>
      <c r="AF66" s="196">
        <f t="shared" si="22"/>
        <v>0</v>
      </c>
      <c r="AG66" s="197">
        <f t="shared" si="23"/>
        <v>0</v>
      </c>
      <c r="AH66" s="90"/>
      <c r="AI66" s="90"/>
      <c r="AJ66" s="90"/>
      <c r="AK66" s="196">
        <f t="shared" si="24"/>
        <v>0</v>
      </c>
      <c r="AL66" s="197">
        <f t="shared" si="25"/>
        <v>0</v>
      </c>
      <c r="AM66" s="100"/>
    </row>
    <row r="67" spans="1:39" ht="21">
      <c r="A67" s="193"/>
      <c r="B67" s="83">
        <v>5</v>
      </c>
      <c r="C67" s="401" t="s">
        <v>256</v>
      </c>
      <c r="D67" s="357">
        <f>SUM(F67+G67)</f>
        <v>1729</v>
      </c>
      <c r="E67" s="358">
        <f>D67/$D$66</f>
        <v>0.14551422319474835</v>
      </c>
      <c r="F67" s="418">
        <v>80</v>
      </c>
      <c r="G67" s="418">
        <v>1649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18"/>
        <v>0</v>
      </c>
      <c r="W67" s="197">
        <f t="shared" si="19"/>
        <v>0</v>
      </c>
      <c r="X67" s="90"/>
      <c r="Y67" s="90"/>
      <c r="Z67" s="90"/>
      <c r="AA67" s="196">
        <f t="shared" si="20"/>
        <v>0</v>
      </c>
      <c r="AB67" s="197">
        <f t="shared" si="21"/>
        <v>0</v>
      </c>
      <c r="AC67" s="90"/>
      <c r="AD67" s="90"/>
      <c r="AE67" s="90"/>
      <c r="AF67" s="196">
        <f t="shared" si="22"/>
        <v>0</v>
      </c>
      <c r="AG67" s="197">
        <f t="shared" si="23"/>
        <v>0</v>
      </c>
      <c r="AH67" s="90"/>
      <c r="AI67" s="90"/>
      <c r="AJ67" s="90"/>
      <c r="AK67" s="196">
        <f t="shared" si="24"/>
        <v>0</v>
      </c>
      <c r="AL67" s="197">
        <f t="shared" si="25"/>
        <v>0</v>
      </c>
      <c r="AM67" s="100"/>
    </row>
    <row r="68" spans="1:39" ht="21">
      <c r="A68" s="193"/>
      <c r="B68" s="83">
        <v>5</v>
      </c>
      <c r="C68" s="401" t="s">
        <v>257</v>
      </c>
      <c r="D68" s="357"/>
      <c r="E68" s="358"/>
      <c r="F68" s="418">
        <v>626</v>
      </c>
      <c r="G68" s="418">
        <v>11372</v>
      </c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18"/>
        <v>0</v>
      </c>
      <c r="W68" s="197">
        <f t="shared" si="19"/>
        <v>0</v>
      </c>
      <c r="X68" s="90"/>
      <c r="Y68" s="90"/>
      <c r="Z68" s="90"/>
      <c r="AA68" s="196">
        <f t="shared" si="20"/>
        <v>0</v>
      </c>
      <c r="AB68" s="197">
        <f t="shared" si="21"/>
        <v>0</v>
      </c>
      <c r="AC68" s="90"/>
      <c r="AD68" s="90"/>
      <c r="AE68" s="90"/>
      <c r="AF68" s="196">
        <f t="shared" si="22"/>
        <v>0</v>
      </c>
      <c r="AG68" s="197">
        <f t="shared" si="23"/>
        <v>0</v>
      </c>
      <c r="AH68" s="90"/>
      <c r="AI68" s="90"/>
      <c r="AJ68" s="90"/>
      <c r="AK68" s="196">
        <f t="shared" si="24"/>
        <v>0</v>
      </c>
      <c r="AL68" s="197">
        <f t="shared" si="25"/>
        <v>0</v>
      </c>
      <c r="AM68" s="100"/>
    </row>
    <row r="69" spans="1:39" ht="21">
      <c r="A69" s="193"/>
      <c r="B69" s="83">
        <v>5</v>
      </c>
      <c r="C69" s="401" t="s">
        <v>210</v>
      </c>
      <c r="D69" s="357">
        <f t="shared" ref="D69:D77" si="45">SUM(F69+G69)</f>
        <v>5046</v>
      </c>
      <c r="E69" s="358">
        <f t="shared" ref="E69:E72" si="46">D69/$D$66</f>
        <v>0.42467598047466759</v>
      </c>
      <c r="F69" s="418">
        <v>122</v>
      </c>
      <c r="G69" s="418">
        <v>4924</v>
      </c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18"/>
        <v>0</v>
      </c>
      <c r="W69" s="197">
        <f t="shared" si="19"/>
        <v>0</v>
      </c>
      <c r="X69" s="90"/>
      <c r="Y69" s="90"/>
      <c r="Z69" s="90"/>
      <c r="AA69" s="196">
        <f t="shared" si="20"/>
        <v>0</v>
      </c>
      <c r="AB69" s="197">
        <f t="shared" si="21"/>
        <v>0</v>
      </c>
      <c r="AC69" s="90"/>
      <c r="AD69" s="90"/>
      <c r="AE69" s="90"/>
      <c r="AF69" s="196">
        <f t="shared" si="22"/>
        <v>0</v>
      </c>
      <c r="AG69" s="197">
        <f t="shared" si="23"/>
        <v>0</v>
      </c>
      <c r="AH69" s="90"/>
      <c r="AI69" s="90"/>
      <c r="AJ69" s="90"/>
      <c r="AK69" s="196">
        <f t="shared" si="24"/>
        <v>0</v>
      </c>
      <c r="AL69" s="197">
        <f t="shared" si="25"/>
        <v>0</v>
      </c>
      <c r="AM69" s="100"/>
    </row>
    <row r="70" spans="1:39" ht="21">
      <c r="A70" s="193"/>
      <c r="B70" s="83">
        <v>5</v>
      </c>
      <c r="C70" s="401" t="s">
        <v>211</v>
      </c>
      <c r="D70" s="357">
        <f t="shared" si="45"/>
        <v>3981</v>
      </c>
      <c r="E70" s="358">
        <f t="shared" si="46"/>
        <v>0.3350446052853055</v>
      </c>
      <c r="F70" s="418">
        <v>93</v>
      </c>
      <c r="G70" s="418">
        <v>3888</v>
      </c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18"/>
        <v>0</v>
      </c>
      <c r="W70" s="197">
        <f t="shared" si="19"/>
        <v>0</v>
      </c>
      <c r="X70" s="90"/>
      <c r="Y70" s="90"/>
      <c r="Z70" s="90"/>
      <c r="AA70" s="196">
        <f t="shared" si="20"/>
        <v>0</v>
      </c>
      <c r="AB70" s="197">
        <f t="shared" si="21"/>
        <v>0</v>
      </c>
      <c r="AC70" s="90"/>
      <c r="AD70" s="90"/>
      <c r="AE70" s="90"/>
      <c r="AF70" s="196">
        <f t="shared" si="22"/>
        <v>0</v>
      </c>
      <c r="AG70" s="197">
        <f t="shared" si="23"/>
        <v>0</v>
      </c>
      <c r="AH70" s="90"/>
      <c r="AI70" s="90"/>
      <c r="AJ70" s="90"/>
      <c r="AK70" s="196">
        <f t="shared" si="24"/>
        <v>0</v>
      </c>
      <c r="AL70" s="197">
        <f t="shared" si="25"/>
        <v>0</v>
      </c>
      <c r="AM70" s="100"/>
    </row>
    <row r="71" spans="1:39" ht="31.5">
      <c r="A71" s="193"/>
      <c r="B71" s="83">
        <v>5</v>
      </c>
      <c r="C71" s="401" t="s">
        <v>212</v>
      </c>
      <c r="D71" s="357">
        <f t="shared" si="45"/>
        <v>1027</v>
      </c>
      <c r="E71" s="358">
        <f t="shared" si="46"/>
        <v>8.6433260393873085E-2</v>
      </c>
      <c r="F71" s="418">
        <v>326</v>
      </c>
      <c r="G71" s="418">
        <v>701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18"/>
        <v>0</v>
      </c>
      <c r="W71" s="197">
        <f t="shared" si="19"/>
        <v>0</v>
      </c>
      <c r="X71" s="90"/>
      <c r="Y71" s="90"/>
      <c r="Z71" s="90"/>
      <c r="AA71" s="196">
        <f t="shared" si="20"/>
        <v>0</v>
      </c>
      <c r="AB71" s="197">
        <f t="shared" si="21"/>
        <v>0</v>
      </c>
      <c r="AC71" s="90"/>
      <c r="AD71" s="90"/>
      <c r="AE71" s="90"/>
      <c r="AF71" s="196">
        <f t="shared" si="22"/>
        <v>0</v>
      </c>
      <c r="AG71" s="197">
        <f t="shared" si="23"/>
        <v>0</v>
      </c>
      <c r="AH71" s="90"/>
      <c r="AI71" s="90"/>
      <c r="AJ71" s="90"/>
      <c r="AK71" s="196">
        <f t="shared" si="24"/>
        <v>0</v>
      </c>
      <c r="AL71" s="197">
        <f t="shared" si="25"/>
        <v>0</v>
      </c>
      <c r="AM71" s="100"/>
    </row>
    <row r="72" spans="1:39" ht="47.25">
      <c r="A72" s="193"/>
      <c r="B72" s="106">
        <v>3</v>
      </c>
      <c r="C72" s="401" t="s">
        <v>213</v>
      </c>
      <c r="D72" s="357">
        <f t="shared" si="45"/>
        <v>99</v>
      </c>
      <c r="E72" s="358">
        <f t="shared" si="46"/>
        <v>8.3319306514054881E-3</v>
      </c>
      <c r="F72" s="418">
        <v>15</v>
      </c>
      <c r="G72" s="418">
        <v>84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18"/>
        <v>0</v>
      </c>
      <c r="W72" s="197">
        <f t="shared" si="19"/>
        <v>0</v>
      </c>
      <c r="X72" s="90"/>
      <c r="Y72" s="90"/>
      <c r="Z72" s="90"/>
      <c r="AA72" s="196">
        <f t="shared" si="20"/>
        <v>0</v>
      </c>
      <c r="AB72" s="197">
        <f t="shared" si="21"/>
        <v>0</v>
      </c>
      <c r="AC72" s="90"/>
      <c r="AD72" s="90"/>
      <c r="AE72" s="90"/>
      <c r="AF72" s="196">
        <f t="shared" si="22"/>
        <v>0</v>
      </c>
      <c r="AG72" s="197">
        <f t="shared" si="23"/>
        <v>0</v>
      </c>
      <c r="AH72" s="90"/>
      <c r="AI72" s="90"/>
      <c r="AJ72" s="90"/>
      <c r="AK72" s="196">
        <f t="shared" si="24"/>
        <v>0</v>
      </c>
      <c r="AL72" s="197">
        <f t="shared" si="25"/>
        <v>0</v>
      </c>
      <c r="AM72" s="100"/>
    </row>
    <row r="73" spans="1:39" ht="20.100000000000001" customHeight="1">
      <c r="A73" s="193"/>
      <c r="B73" s="293">
        <f>Controle!I15</f>
        <v>6.25E-2</v>
      </c>
      <c r="C73" s="117" t="str">
        <f>Controle!D15</f>
        <v>DIR. HUMANOS</v>
      </c>
      <c r="D73" s="359">
        <f>SUM(D75:D77)</f>
        <v>893</v>
      </c>
      <c r="E73" s="360">
        <v>1</v>
      </c>
      <c r="F73" s="347"/>
      <c r="G73" s="348"/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si="18"/>
        <v>0</v>
      </c>
      <c r="W73" s="197">
        <f t="shared" si="19"/>
        <v>0</v>
      </c>
      <c r="X73" s="90"/>
      <c r="Y73" s="90"/>
      <c r="Z73" s="90"/>
      <c r="AA73" s="196">
        <f t="shared" si="20"/>
        <v>0</v>
      </c>
      <c r="AB73" s="197">
        <f t="shared" si="21"/>
        <v>0</v>
      </c>
      <c r="AC73" s="90"/>
      <c r="AD73" s="90"/>
      <c r="AE73" s="90"/>
      <c r="AF73" s="196">
        <f t="shared" si="22"/>
        <v>0</v>
      </c>
      <c r="AG73" s="197">
        <f t="shared" si="23"/>
        <v>0</v>
      </c>
      <c r="AH73" s="90"/>
      <c r="AI73" s="90"/>
      <c r="AJ73" s="90"/>
      <c r="AK73" s="196">
        <f t="shared" si="24"/>
        <v>0</v>
      </c>
      <c r="AL73" s="197">
        <f t="shared" si="25"/>
        <v>0</v>
      </c>
      <c r="AM73" s="100"/>
    </row>
    <row r="74" spans="1:39" ht="21">
      <c r="A74" s="193"/>
      <c r="B74" s="83">
        <v>5</v>
      </c>
      <c r="C74" s="397" t="s">
        <v>214</v>
      </c>
      <c r="D74" s="357">
        <f t="shared" si="45"/>
        <v>829</v>
      </c>
      <c r="E74" s="358">
        <f>D74/$D$73</f>
        <v>0.92833146696528557</v>
      </c>
      <c r="F74" s="418">
        <v>149</v>
      </c>
      <c r="G74" s="418">
        <v>680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ref="V74:V114" si="47">T74-U74</f>
        <v>0</v>
      </c>
      <c r="W74" s="197">
        <f t="shared" ref="W74:W114" si="48">IF(S74,V74/S74,0)</f>
        <v>0</v>
      </c>
      <c r="X74" s="90"/>
      <c r="Y74" s="90"/>
      <c r="Z74" s="90"/>
      <c r="AA74" s="196">
        <f t="shared" ref="AA74:AA114" si="49">Y74-Z74</f>
        <v>0</v>
      </c>
      <c r="AB74" s="197">
        <f t="shared" ref="AB74:AB114" si="50">IF(X74,AA74/X74,0)</f>
        <v>0</v>
      </c>
      <c r="AC74" s="90"/>
      <c r="AD74" s="90"/>
      <c r="AE74" s="90"/>
      <c r="AF74" s="196">
        <f t="shared" ref="AF74:AF114" si="51">AD74-AE74</f>
        <v>0</v>
      </c>
      <c r="AG74" s="197">
        <f t="shared" ref="AG74:AG114" si="52">IF(AC74,AF74/AC74,0)</f>
        <v>0</v>
      </c>
      <c r="AH74" s="90"/>
      <c r="AI74" s="90"/>
      <c r="AJ74" s="90"/>
      <c r="AK74" s="196">
        <f t="shared" ref="AK74:AK114" si="53">AI74-AJ74</f>
        <v>0</v>
      </c>
      <c r="AL74" s="197">
        <f t="shared" ref="AL74:AL114" si="54">IF(AH74,AK74/AH74,0)</f>
        <v>0</v>
      </c>
      <c r="AM74" s="100"/>
    </row>
    <row r="75" spans="1:39" ht="31.5">
      <c r="A75" s="193"/>
      <c r="B75" s="83">
        <v>5</v>
      </c>
      <c r="C75" s="397" t="s">
        <v>215</v>
      </c>
      <c r="D75" s="357">
        <f t="shared" si="45"/>
        <v>282</v>
      </c>
      <c r="E75" s="358">
        <f t="shared" ref="E75:E77" si="55">D75/$D$73</f>
        <v>0.31578947368421051</v>
      </c>
      <c r="F75" s="418">
        <v>75</v>
      </c>
      <c r="G75" s="418">
        <v>207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si="47"/>
        <v>0</v>
      </c>
      <c r="W75" s="197">
        <f t="shared" si="48"/>
        <v>0</v>
      </c>
      <c r="X75" s="90"/>
      <c r="Y75" s="90"/>
      <c r="Z75" s="90"/>
      <c r="AA75" s="196">
        <f t="shared" si="49"/>
        <v>0</v>
      </c>
      <c r="AB75" s="197">
        <f t="shared" si="50"/>
        <v>0</v>
      </c>
      <c r="AC75" s="90"/>
      <c r="AD75" s="90"/>
      <c r="AE75" s="90"/>
      <c r="AF75" s="196">
        <f t="shared" si="51"/>
        <v>0</v>
      </c>
      <c r="AG75" s="197">
        <f t="shared" si="52"/>
        <v>0</v>
      </c>
      <c r="AH75" s="90"/>
      <c r="AI75" s="90"/>
      <c r="AJ75" s="90"/>
      <c r="AK75" s="196">
        <f t="shared" si="53"/>
        <v>0</v>
      </c>
      <c r="AL75" s="197">
        <f t="shared" si="54"/>
        <v>0</v>
      </c>
      <c r="AM75" s="100"/>
    </row>
    <row r="76" spans="1:39" ht="21">
      <c r="A76" s="193"/>
      <c r="B76" s="83">
        <v>5</v>
      </c>
      <c r="C76" s="397" t="s">
        <v>216</v>
      </c>
      <c r="D76" s="357">
        <f t="shared" si="45"/>
        <v>611</v>
      </c>
      <c r="E76" s="358">
        <f t="shared" si="55"/>
        <v>0.68421052631578949</v>
      </c>
      <c r="F76" s="418">
        <v>88</v>
      </c>
      <c r="G76" s="418">
        <v>523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47"/>
        <v>0</v>
      </c>
      <c r="W76" s="197">
        <f t="shared" si="48"/>
        <v>0</v>
      </c>
      <c r="X76" s="90"/>
      <c r="Y76" s="90"/>
      <c r="Z76" s="90"/>
      <c r="AA76" s="196">
        <f t="shared" si="49"/>
        <v>0</v>
      </c>
      <c r="AB76" s="197">
        <f t="shared" si="50"/>
        <v>0</v>
      </c>
      <c r="AC76" s="90"/>
      <c r="AD76" s="90"/>
      <c r="AE76" s="90"/>
      <c r="AF76" s="196">
        <f t="shared" si="51"/>
        <v>0</v>
      </c>
      <c r="AG76" s="197">
        <f t="shared" si="52"/>
        <v>0</v>
      </c>
      <c r="AH76" s="90"/>
      <c r="AI76" s="90"/>
      <c r="AJ76" s="90"/>
      <c r="AK76" s="196">
        <f t="shared" si="53"/>
        <v>0</v>
      </c>
      <c r="AL76" s="197">
        <f t="shared" si="54"/>
        <v>0</v>
      </c>
      <c r="AM76" s="100"/>
    </row>
    <row r="77" spans="1:39" ht="31.5">
      <c r="A77" s="193"/>
      <c r="B77" s="106">
        <v>3</v>
      </c>
      <c r="C77" s="397" t="s">
        <v>217</v>
      </c>
      <c r="D77" s="357">
        <f t="shared" si="45"/>
        <v>0</v>
      </c>
      <c r="E77" s="358">
        <f t="shared" si="55"/>
        <v>0</v>
      </c>
      <c r="F77" s="351"/>
      <c r="G77" s="352"/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47"/>
        <v>0</v>
      </c>
      <c r="W77" s="197">
        <f t="shared" si="48"/>
        <v>0</v>
      </c>
      <c r="X77" s="90"/>
      <c r="Y77" s="90"/>
      <c r="Z77" s="90"/>
      <c r="AA77" s="196">
        <f t="shared" si="49"/>
        <v>0</v>
      </c>
      <c r="AB77" s="197">
        <f t="shared" si="50"/>
        <v>0</v>
      </c>
      <c r="AC77" s="90"/>
      <c r="AD77" s="90"/>
      <c r="AE77" s="90"/>
      <c r="AF77" s="196">
        <f t="shared" si="51"/>
        <v>0</v>
      </c>
      <c r="AG77" s="197">
        <f t="shared" si="52"/>
        <v>0</v>
      </c>
      <c r="AH77" s="90"/>
      <c r="AI77" s="90"/>
      <c r="AJ77" s="90"/>
      <c r="AK77" s="196">
        <f t="shared" si="53"/>
        <v>0</v>
      </c>
      <c r="AL77" s="197">
        <f t="shared" si="54"/>
        <v>0</v>
      </c>
      <c r="AM77" s="100"/>
    </row>
    <row r="78" spans="1:39" ht="20.100000000000001" customHeight="1">
      <c r="A78" s="193"/>
      <c r="B78" s="293">
        <f>Controle!I16</f>
        <v>6.25E-2</v>
      </c>
      <c r="C78" s="117" t="str">
        <f>Controle!D16</f>
        <v xml:space="preserve"> DIR. ADMINISTRATIVO</v>
      </c>
      <c r="D78" s="359">
        <f>SUM(D79:D82)</f>
        <v>12118</v>
      </c>
      <c r="E78" s="360">
        <v>1</v>
      </c>
      <c r="F78" s="348">
        <v>478</v>
      </c>
      <c r="G78" s="348">
        <v>20934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47"/>
        <v>0</v>
      </c>
      <c r="W78" s="197">
        <f t="shared" si="48"/>
        <v>0</v>
      </c>
      <c r="X78" s="90"/>
      <c r="Y78" s="90"/>
      <c r="Z78" s="90"/>
      <c r="AA78" s="196">
        <f t="shared" si="49"/>
        <v>0</v>
      </c>
      <c r="AB78" s="197">
        <f t="shared" si="50"/>
        <v>0</v>
      </c>
      <c r="AC78" s="90"/>
      <c r="AD78" s="90"/>
      <c r="AE78" s="90"/>
      <c r="AF78" s="196">
        <f t="shared" si="51"/>
        <v>0</v>
      </c>
      <c r="AG78" s="197">
        <f t="shared" si="52"/>
        <v>0</v>
      </c>
      <c r="AH78" s="90"/>
      <c r="AI78" s="90"/>
      <c r="AJ78" s="90"/>
      <c r="AK78" s="196">
        <f t="shared" si="53"/>
        <v>0</v>
      </c>
      <c r="AL78" s="197">
        <f t="shared" si="54"/>
        <v>0</v>
      </c>
      <c r="AM78" s="100"/>
    </row>
    <row r="79" spans="1:39" ht="21">
      <c r="A79" s="193"/>
      <c r="B79" s="83">
        <v>5</v>
      </c>
      <c r="C79" s="401" t="s">
        <v>218</v>
      </c>
      <c r="D79" s="357">
        <f t="shared" ref="D79" si="56">SUM(F79+G79)</f>
        <v>4294</v>
      </c>
      <c r="E79" s="358">
        <f t="shared" ref="E79" si="57">D79/$D$78</f>
        <v>0.35434890245915168</v>
      </c>
      <c r="F79" s="419">
        <v>154</v>
      </c>
      <c r="G79" s="419">
        <v>4140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47"/>
        <v>0</v>
      </c>
      <c r="W79" s="197">
        <f t="shared" si="48"/>
        <v>0</v>
      </c>
      <c r="X79" s="90"/>
      <c r="Y79" s="90"/>
      <c r="Z79" s="90"/>
      <c r="AA79" s="196">
        <f t="shared" si="49"/>
        <v>0</v>
      </c>
      <c r="AB79" s="197">
        <f t="shared" si="50"/>
        <v>0</v>
      </c>
      <c r="AC79" s="90"/>
      <c r="AD79" s="90"/>
      <c r="AE79" s="90"/>
      <c r="AF79" s="196">
        <f t="shared" si="51"/>
        <v>0</v>
      </c>
      <c r="AG79" s="197">
        <f t="shared" si="52"/>
        <v>0</v>
      </c>
      <c r="AH79" s="90"/>
      <c r="AI79" s="90"/>
      <c r="AJ79" s="90"/>
      <c r="AK79" s="196">
        <f t="shared" si="53"/>
        <v>0</v>
      </c>
      <c r="AL79" s="197">
        <f t="shared" si="54"/>
        <v>0</v>
      </c>
      <c r="AM79" s="100"/>
    </row>
    <row r="80" spans="1:39" ht="47.25">
      <c r="A80" s="193"/>
      <c r="B80" s="83">
        <v>5</v>
      </c>
      <c r="C80" s="401" t="s">
        <v>219</v>
      </c>
      <c r="D80" s="357">
        <f t="shared" ref="D80" si="58">SUM(F80+G80)</f>
        <v>3296</v>
      </c>
      <c r="E80" s="358">
        <f t="shared" ref="E80" si="59">D80/$D$78</f>
        <v>0.27199207790064367</v>
      </c>
      <c r="F80" s="419">
        <v>119</v>
      </c>
      <c r="G80" s="419">
        <v>3177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47"/>
        <v>0</v>
      </c>
      <c r="W80" s="197">
        <f t="shared" si="48"/>
        <v>0</v>
      </c>
      <c r="X80" s="90"/>
      <c r="Y80" s="90"/>
      <c r="Z80" s="90"/>
      <c r="AA80" s="196">
        <f t="shared" si="49"/>
        <v>0</v>
      </c>
      <c r="AB80" s="197">
        <f t="shared" si="50"/>
        <v>0</v>
      </c>
      <c r="AC80" s="90"/>
      <c r="AD80" s="90"/>
      <c r="AE80" s="90"/>
      <c r="AF80" s="196">
        <f t="shared" si="51"/>
        <v>0</v>
      </c>
      <c r="AG80" s="197">
        <f t="shared" si="52"/>
        <v>0</v>
      </c>
      <c r="AH80" s="90"/>
      <c r="AI80" s="90"/>
      <c r="AJ80" s="90"/>
      <c r="AK80" s="196">
        <f t="shared" si="53"/>
        <v>0</v>
      </c>
      <c r="AL80" s="197">
        <f t="shared" si="54"/>
        <v>0</v>
      </c>
      <c r="AM80" s="100"/>
    </row>
    <row r="81" spans="1:39" ht="21">
      <c r="A81" s="193"/>
      <c r="B81" s="83">
        <v>5</v>
      </c>
      <c r="C81" s="401" t="s">
        <v>220</v>
      </c>
      <c r="D81" s="357">
        <f t="shared" ref="D81:D82" si="60">SUM(F81+G81)</f>
        <v>4528</v>
      </c>
      <c r="E81" s="358">
        <f t="shared" ref="E81:E82" si="61">D81/$D$78</f>
        <v>0.37365901964020465</v>
      </c>
      <c r="F81" s="419">
        <v>80</v>
      </c>
      <c r="G81" s="419">
        <v>4448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47"/>
        <v>0</v>
      </c>
      <c r="W81" s="197">
        <f t="shared" si="48"/>
        <v>0</v>
      </c>
      <c r="X81" s="90"/>
      <c r="Y81" s="90"/>
      <c r="Z81" s="90"/>
      <c r="AA81" s="196">
        <f t="shared" si="49"/>
        <v>0</v>
      </c>
      <c r="AB81" s="197">
        <f t="shared" si="50"/>
        <v>0</v>
      </c>
      <c r="AC81" s="90"/>
      <c r="AD81" s="90"/>
      <c r="AE81" s="90"/>
      <c r="AF81" s="196">
        <f t="shared" si="51"/>
        <v>0</v>
      </c>
      <c r="AG81" s="197">
        <f t="shared" si="52"/>
        <v>0</v>
      </c>
      <c r="AH81" s="90"/>
      <c r="AI81" s="90"/>
      <c r="AJ81" s="90"/>
      <c r="AK81" s="196">
        <f t="shared" si="53"/>
        <v>0</v>
      </c>
      <c r="AL81" s="197">
        <f t="shared" si="54"/>
        <v>0</v>
      </c>
      <c r="AM81" s="100"/>
    </row>
    <row r="82" spans="1:39" ht="31.5">
      <c r="A82" s="193"/>
      <c r="B82" s="106">
        <v>3</v>
      </c>
      <c r="C82" s="401" t="s">
        <v>221</v>
      </c>
      <c r="D82" s="357">
        <f t="shared" si="60"/>
        <v>0</v>
      </c>
      <c r="E82" s="358">
        <f t="shared" si="61"/>
        <v>0</v>
      </c>
      <c r="F82" s="353"/>
      <c r="G82" s="354"/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47"/>
        <v>0</v>
      </c>
      <c r="W82" s="197">
        <f t="shared" si="48"/>
        <v>0</v>
      </c>
      <c r="X82" s="90"/>
      <c r="Y82" s="90"/>
      <c r="Z82" s="90"/>
      <c r="AA82" s="196">
        <f t="shared" si="49"/>
        <v>0</v>
      </c>
      <c r="AB82" s="197">
        <f t="shared" si="50"/>
        <v>0</v>
      </c>
      <c r="AC82" s="90"/>
      <c r="AD82" s="90"/>
      <c r="AE82" s="90"/>
      <c r="AF82" s="196">
        <f t="shared" si="51"/>
        <v>0</v>
      </c>
      <c r="AG82" s="197">
        <f t="shared" si="52"/>
        <v>0</v>
      </c>
      <c r="AH82" s="90"/>
      <c r="AI82" s="90"/>
      <c r="AJ82" s="90"/>
      <c r="AK82" s="196">
        <f t="shared" si="53"/>
        <v>0</v>
      </c>
      <c r="AL82" s="197">
        <f t="shared" si="54"/>
        <v>0</v>
      </c>
      <c r="AM82" s="100"/>
    </row>
    <row r="83" spans="1:39" ht="20.100000000000001" customHeight="1">
      <c r="A83" s="193"/>
      <c r="B83" s="293">
        <f>Controle!I17</f>
        <v>6.25E-2</v>
      </c>
      <c r="C83" s="117" t="str">
        <f>Controle!D17</f>
        <v xml:space="preserve"> DIR. PENAL</v>
      </c>
      <c r="D83" s="359">
        <f>SUM(D84:D93)</f>
        <v>6342</v>
      </c>
      <c r="E83" s="360">
        <v>1</v>
      </c>
      <c r="F83" s="348">
        <v>682</v>
      </c>
      <c r="G83" s="348">
        <v>8994</v>
      </c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47"/>
        <v>0</v>
      </c>
      <c r="W83" s="197">
        <f t="shared" si="48"/>
        <v>0</v>
      </c>
      <c r="X83" s="90"/>
      <c r="Y83" s="90"/>
      <c r="Z83" s="90"/>
      <c r="AA83" s="196">
        <f t="shared" si="49"/>
        <v>0</v>
      </c>
      <c r="AB83" s="197">
        <f t="shared" si="50"/>
        <v>0</v>
      </c>
      <c r="AC83" s="90"/>
      <c r="AD83" s="90"/>
      <c r="AE83" s="90"/>
      <c r="AF83" s="196">
        <f t="shared" si="51"/>
        <v>0</v>
      </c>
      <c r="AG83" s="197">
        <f t="shared" si="52"/>
        <v>0</v>
      </c>
      <c r="AH83" s="90"/>
      <c r="AI83" s="90"/>
      <c r="AJ83" s="90"/>
      <c r="AK83" s="196">
        <f t="shared" si="53"/>
        <v>0</v>
      </c>
      <c r="AL83" s="197">
        <f t="shared" si="54"/>
        <v>0</v>
      </c>
      <c r="AM83" s="100"/>
    </row>
    <row r="84" spans="1:39" ht="47.25">
      <c r="A84" s="193"/>
      <c r="B84" s="83">
        <v>5</v>
      </c>
      <c r="C84" s="397" t="s">
        <v>222</v>
      </c>
      <c r="D84" s="357">
        <f>SUM(F84+G84)</f>
        <v>1474</v>
      </c>
      <c r="E84" s="358">
        <f>D84/$D$83</f>
        <v>0.23241879533270263</v>
      </c>
      <c r="F84" s="418">
        <v>112</v>
      </c>
      <c r="G84" s="418">
        <v>1362</v>
      </c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47"/>
        <v>0</v>
      </c>
      <c r="W84" s="197">
        <f t="shared" si="48"/>
        <v>0</v>
      </c>
      <c r="X84" s="90"/>
      <c r="Y84" s="90"/>
      <c r="Z84" s="90"/>
      <c r="AA84" s="196">
        <f t="shared" si="49"/>
        <v>0</v>
      </c>
      <c r="AB84" s="197">
        <f t="shared" si="50"/>
        <v>0</v>
      </c>
      <c r="AC84" s="90"/>
      <c r="AD84" s="90"/>
      <c r="AE84" s="90"/>
      <c r="AF84" s="196">
        <f t="shared" si="51"/>
        <v>0</v>
      </c>
      <c r="AG84" s="197">
        <f t="shared" si="52"/>
        <v>0</v>
      </c>
      <c r="AH84" s="90"/>
      <c r="AI84" s="90"/>
      <c r="AJ84" s="90"/>
      <c r="AK84" s="196">
        <f t="shared" si="53"/>
        <v>0</v>
      </c>
      <c r="AL84" s="197">
        <f t="shared" si="54"/>
        <v>0</v>
      </c>
      <c r="AM84" s="100"/>
    </row>
    <row r="85" spans="1:39" ht="21">
      <c r="A85" s="193"/>
      <c r="B85" s="83">
        <v>5</v>
      </c>
      <c r="C85" s="397" t="s">
        <v>223</v>
      </c>
      <c r="D85" s="357">
        <f t="shared" ref="D85:D93" si="62">SUM(F85+G85)</f>
        <v>1402</v>
      </c>
      <c r="E85" s="358">
        <f t="shared" ref="E85:E93" si="63">D85/$D$83</f>
        <v>0.22106590980763166</v>
      </c>
      <c r="F85" s="418">
        <v>122</v>
      </c>
      <c r="G85" s="418">
        <v>1280</v>
      </c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47"/>
        <v>0</v>
      </c>
      <c r="W85" s="197">
        <f t="shared" si="48"/>
        <v>0</v>
      </c>
      <c r="X85" s="90"/>
      <c r="Y85" s="90"/>
      <c r="Z85" s="90"/>
      <c r="AA85" s="196">
        <f t="shared" si="49"/>
        <v>0</v>
      </c>
      <c r="AB85" s="197">
        <f t="shared" si="50"/>
        <v>0</v>
      </c>
      <c r="AC85" s="90"/>
      <c r="AD85" s="90"/>
      <c r="AE85" s="90"/>
      <c r="AF85" s="196">
        <f t="shared" si="51"/>
        <v>0</v>
      </c>
      <c r="AG85" s="197">
        <f t="shared" si="52"/>
        <v>0</v>
      </c>
      <c r="AH85" s="90"/>
      <c r="AI85" s="90"/>
      <c r="AJ85" s="90"/>
      <c r="AK85" s="196">
        <f t="shared" si="53"/>
        <v>0</v>
      </c>
      <c r="AL85" s="197">
        <f t="shared" si="54"/>
        <v>0</v>
      </c>
      <c r="AM85" s="100"/>
    </row>
    <row r="86" spans="1:39" ht="21">
      <c r="A86" s="193"/>
      <c r="B86" s="106">
        <v>3</v>
      </c>
      <c r="C86" s="397" t="s">
        <v>224</v>
      </c>
      <c r="D86" s="357">
        <f t="shared" si="62"/>
        <v>77</v>
      </c>
      <c r="E86" s="358">
        <f t="shared" si="63"/>
        <v>1.2141280353200883E-2</v>
      </c>
      <c r="F86" s="418">
        <v>9</v>
      </c>
      <c r="G86" s="418">
        <v>68</v>
      </c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47"/>
        <v>0</v>
      </c>
      <c r="W86" s="197">
        <f t="shared" si="48"/>
        <v>0</v>
      </c>
      <c r="X86" s="90"/>
      <c r="Y86" s="90"/>
      <c r="Z86" s="90"/>
      <c r="AA86" s="196">
        <f t="shared" si="49"/>
        <v>0</v>
      </c>
      <c r="AB86" s="197">
        <f t="shared" si="50"/>
        <v>0</v>
      </c>
      <c r="AC86" s="90"/>
      <c r="AD86" s="90"/>
      <c r="AE86" s="90"/>
      <c r="AF86" s="196">
        <f t="shared" si="51"/>
        <v>0</v>
      </c>
      <c r="AG86" s="197">
        <f t="shared" si="52"/>
        <v>0</v>
      </c>
      <c r="AH86" s="90"/>
      <c r="AI86" s="90"/>
      <c r="AJ86" s="90"/>
      <c r="AK86" s="196">
        <f t="shared" si="53"/>
        <v>0</v>
      </c>
      <c r="AL86" s="197">
        <f t="shared" si="54"/>
        <v>0</v>
      </c>
      <c r="AM86" s="100"/>
    </row>
    <row r="87" spans="1:39" ht="21">
      <c r="A87" s="193"/>
      <c r="B87" s="83">
        <v>5</v>
      </c>
      <c r="C87" s="397" t="s">
        <v>225</v>
      </c>
      <c r="D87" s="357">
        <f t="shared" si="62"/>
        <v>623</v>
      </c>
      <c r="E87" s="358">
        <f t="shared" si="63"/>
        <v>9.8233995584988965E-2</v>
      </c>
      <c r="F87" s="418">
        <v>70</v>
      </c>
      <c r="G87" s="418">
        <v>553</v>
      </c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47"/>
        <v>0</v>
      </c>
      <c r="W87" s="197">
        <f t="shared" si="48"/>
        <v>0</v>
      </c>
      <c r="X87" s="90"/>
      <c r="Y87" s="90"/>
      <c r="Z87" s="90"/>
      <c r="AA87" s="196">
        <f t="shared" si="49"/>
        <v>0</v>
      </c>
      <c r="AB87" s="197">
        <f t="shared" si="50"/>
        <v>0</v>
      </c>
      <c r="AC87" s="90"/>
      <c r="AD87" s="90"/>
      <c r="AE87" s="90"/>
      <c r="AF87" s="196">
        <f t="shared" si="51"/>
        <v>0</v>
      </c>
      <c r="AG87" s="197">
        <f t="shared" si="52"/>
        <v>0</v>
      </c>
      <c r="AH87" s="90"/>
      <c r="AI87" s="90"/>
      <c r="AJ87" s="90"/>
      <c r="AK87" s="196">
        <f t="shared" si="53"/>
        <v>0</v>
      </c>
      <c r="AL87" s="197">
        <f t="shared" si="54"/>
        <v>0</v>
      </c>
      <c r="AM87" s="100"/>
    </row>
    <row r="88" spans="1:39" ht="31.5">
      <c r="A88" s="193"/>
      <c r="B88" s="106">
        <v>3</v>
      </c>
      <c r="C88" s="397" t="s">
        <v>226</v>
      </c>
      <c r="D88" s="357">
        <f t="shared" si="62"/>
        <v>143</v>
      </c>
      <c r="E88" s="358">
        <f t="shared" si="63"/>
        <v>2.2548092084515924E-2</v>
      </c>
      <c r="F88" s="418">
        <v>10</v>
      </c>
      <c r="G88" s="418">
        <v>133</v>
      </c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47"/>
        <v>0</v>
      </c>
      <c r="W88" s="197">
        <f t="shared" si="48"/>
        <v>0</v>
      </c>
      <c r="X88" s="90"/>
      <c r="Y88" s="90"/>
      <c r="Z88" s="90"/>
      <c r="AA88" s="196">
        <f t="shared" si="49"/>
        <v>0</v>
      </c>
      <c r="AB88" s="197">
        <f t="shared" si="50"/>
        <v>0</v>
      </c>
      <c r="AC88" s="90"/>
      <c r="AD88" s="90"/>
      <c r="AE88" s="90"/>
      <c r="AF88" s="196">
        <f t="shared" si="51"/>
        <v>0</v>
      </c>
      <c r="AG88" s="197">
        <f t="shared" si="52"/>
        <v>0</v>
      </c>
      <c r="AH88" s="90"/>
      <c r="AI88" s="90"/>
      <c r="AJ88" s="90"/>
      <c r="AK88" s="196">
        <f t="shared" si="53"/>
        <v>0</v>
      </c>
      <c r="AL88" s="197">
        <f t="shared" si="54"/>
        <v>0</v>
      </c>
      <c r="AM88" s="100"/>
    </row>
    <row r="89" spans="1:39" ht="31.5">
      <c r="A89" s="193"/>
      <c r="B89" s="83">
        <v>5</v>
      </c>
      <c r="C89" s="397" t="s">
        <v>227</v>
      </c>
      <c r="D89" s="357">
        <f t="shared" si="62"/>
        <v>1288</v>
      </c>
      <c r="E89" s="358">
        <f t="shared" si="63"/>
        <v>0.20309050772626933</v>
      </c>
      <c r="F89" s="418">
        <v>106</v>
      </c>
      <c r="G89" s="418">
        <v>1182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47"/>
        <v>0</v>
      </c>
      <c r="W89" s="197">
        <f t="shared" si="48"/>
        <v>0</v>
      </c>
      <c r="X89" s="90"/>
      <c r="Y89" s="90"/>
      <c r="Z89" s="90"/>
      <c r="AA89" s="196">
        <f t="shared" si="49"/>
        <v>0</v>
      </c>
      <c r="AB89" s="197">
        <f t="shared" si="50"/>
        <v>0</v>
      </c>
      <c r="AC89" s="90"/>
      <c r="AD89" s="90"/>
      <c r="AE89" s="90"/>
      <c r="AF89" s="196">
        <f t="shared" si="51"/>
        <v>0</v>
      </c>
      <c r="AG89" s="197">
        <f t="shared" si="52"/>
        <v>0</v>
      </c>
      <c r="AH89" s="90"/>
      <c r="AI89" s="90"/>
      <c r="AJ89" s="90"/>
      <c r="AK89" s="196">
        <f t="shared" si="53"/>
        <v>0</v>
      </c>
      <c r="AL89" s="197">
        <f t="shared" si="54"/>
        <v>0</v>
      </c>
      <c r="AM89" s="100"/>
    </row>
    <row r="90" spans="1:39" ht="31.5">
      <c r="A90" s="193"/>
      <c r="B90" s="106">
        <v>3</v>
      </c>
      <c r="C90" s="397" t="s">
        <v>228</v>
      </c>
      <c r="D90" s="357">
        <f t="shared" si="62"/>
        <v>232</v>
      </c>
      <c r="E90" s="358">
        <f t="shared" si="63"/>
        <v>3.6581520025228638E-2</v>
      </c>
      <c r="F90" s="418">
        <v>30</v>
      </c>
      <c r="G90" s="418">
        <v>202</v>
      </c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47"/>
        <v>0</v>
      </c>
      <c r="W90" s="197">
        <f t="shared" si="48"/>
        <v>0</v>
      </c>
      <c r="X90" s="90"/>
      <c r="Y90" s="90"/>
      <c r="Z90" s="90"/>
      <c r="AA90" s="196">
        <f t="shared" si="49"/>
        <v>0</v>
      </c>
      <c r="AB90" s="197">
        <f t="shared" si="50"/>
        <v>0</v>
      </c>
      <c r="AC90" s="90"/>
      <c r="AD90" s="90"/>
      <c r="AE90" s="90"/>
      <c r="AF90" s="196">
        <f t="shared" si="51"/>
        <v>0</v>
      </c>
      <c r="AG90" s="197">
        <f t="shared" si="52"/>
        <v>0</v>
      </c>
      <c r="AH90" s="90"/>
      <c r="AI90" s="90"/>
      <c r="AJ90" s="90"/>
      <c r="AK90" s="196">
        <f t="shared" si="53"/>
        <v>0</v>
      </c>
      <c r="AL90" s="197">
        <f t="shared" si="54"/>
        <v>0</v>
      </c>
      <c r="AM90" s="100"/>
    </row>
    <row r="91" spans="1:39" ht="21">
      <c r="A91" s="193"/>
      <c r="B91" s="83">
        <v>5</v>
      </c>
      <c r="C91" s="397" t="s">
        <v>229</v>
      </c>
      <c r="D91" s="357">
        <f t="shared" si="62"/>
        <v>294</v>
      </c>
      <c r="E91" s="358">
        <f t="shared" si="63"/>
        <v>4.6357615894039736E-2</v>
      </c>
      <c r="F91" s="418">
        <v>19</v>
      </c>
      <c r="G91" s="418">
        <v>275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47"/>
        <v>0</v>
      </c>
      <c r="W91" s="197">
        <f t="shared" si="48"/>
        <v>0</v>
      </c>
      <c r="X91" s="90"/>
      <c r="Y91" s="90"/>
      <c r="Z91" s="90"/>
      <c r="AA91" s="196">
        <f t="shared" si="49"/>
        <v>0</v>
      </c>
      <c r="AB91" s="197">
        <f t="shared" si="50"/>
        <v>0</v>
      </c>
      <c r="AC91" s="90"/>
      <c r="AD91" s="90"/>
      <c r="AE91" s="90"/>
      <c r="AF91" s="196">
        <f t="shared" si="51"/>
        <v>0</v>
      </c>
      <c r="AG91" s="197">
        <f t="shared" si="52"/>
        <v>0</v>
      </c>
      <c r="AH91" s="90"/>
      <c r="AI91" s="90"/>
      <c r="AJ91" s="90"/>
      <c r="AK91" s="196">
        <f t="shared" si="53"/>
        <v>0</v>
      </c>
      <c r="AL91" s="197">
        <f t="shared" si="54"/>
        <v>0</v>
      </c>
      <c r="AM91" s="100"/>
    </row>
    <row r="92" spans="1:39" ht="21">
      <c r="A92" s="193"/>
      <c r="B92" s="83">
        <v>5</v>
      </c>
      <c r="C92" s="397" t="s">
        <v>230</v>
      </c>
      <c r="D92" s="357">
        <f t="shared" si="62"/>
        <v>552</v>
      </c>
      <c r="E92" s="358">
        <f t="shared" si="63"/>
        <v>8.7038789025543989E-2</v>
      </c>
      <c r="F92" s="418">
        <v>35</v>
      </c>
      <c r="G92" s="418">
        <v>517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47"/>
        <v>0</v>
      </c>
      <c r="W92" s="197">
        <f t="shared" si="48"/>
        <v>0</v>
      </c>
      <c r="X92" s="90"/>
      <c r="Y92" s="90"/>
      <c r="Z92" s="90"/>
      <c r="AA92" s="196">
        <f t="shared" si="49"/>
        <v>0</v>
      </c>
      <c r="AB92" s="197">
        <f t="shared" si="50"/>
        <v>0</v>
      </c>
      <c r="AC92" s="90"/>
      <c r="AD92" s="90"/>
      <c r="AE92" s="90"/>
      <c r="AF92" s="196">
        <f t="shared" si="51"/>
        <v>0</v>
      </c>
      <c r="AG92" s="197">
        <f t="shared" si="52"/>
        <v>0</v>
      </c>
      <c r="AH92" s="90"/>
      <c r="AI92" s="90"/>
      <c r="AJ92" s="90"/>
      <c r="AK92" s="196">
        <f t="shared" si="53"/>
        <v>0</v>
      </c>
      <c r="AL92" s="197">
        <f t="shared" si="54"/>
        <v>0</v>
      </c>
      <c r="AM92" s="100"/>
    </row>
    <row r="93" spans="1:39" ht="21">
      <c r="A93" s="193"/>
      <c r="B93" s="83">
        <v>5</v>
      </c>
      <c r="C93" s="397" t="s">
        <v>231</v>
      </c>
      <c r="D93" s="357">
        <f t="shared" si="62"/>
        <v>257</v>
      </c>
      <c r="E93" s="358">
        <f t="shared" si="63"/>
        <v>4.052349416587827E-2</v>
      </c>
      <c r="F93" s="418">
        <v>57</v>
      </c>
      <c r="G93" s="418">
        <v>200</v>
      </c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47"/>
        <v>0</v>
      </c>
      <c r="W93" s="197">
        <f t="shared" si="48"/>
        <v>0</v>
      </c>
      <c r="X93" s="90"/>
      <c r="Y93" s="90"/>
      <c r="Z93" s="90"/>
      <c r="AA93" s="196">
        <f t="shared" si="49"/>
        <v>0</v>
      </c>
      <c r="AB93" s="197">
        <f t="shared" si="50"/>
        <v>0</v>
      </c>
      <c r="AC93" s="90"/>
      <c r="AD93" s="90"/>
      <c r="AE93" s="90"/>
      <c r="AF93" s="196">
        <f t="shared" si="51"/>
        <v>0</v>
      </c>
      <c r="AG93" s="197">
        <f t="shared" si="52"/>
        <v>0</v>
      </c>
      <c r="AH93" s="90"/>
      <c r="AI93" s="90"/>
      <c r="AJ93" s="90"/>
      <c r="AK93" s="196">
        <f t="shared" si="53"/>
        <v>0</v>
      </c>
      <c r="AL93" s="197">
        <f t="shared" si="54"/>
        <v>0</v>
      </c>
      <c r="AM93" s="100"/>
    </row>
    <row r="94" spans="1:39" ht="20.100000000000001" customHeight="1">
      <c r="A94" s="193"/>
      <c r="B94" s="293">
        <f>Controle!I18</f>
        <v>3.7499999999999999E-2</v>
      </c>
      <c r="C94" s="117" t="str">
        <f>Controle!D18</f>
        <v xml:space="preserve"> IGUALDADE RACIAL</v>
      </c>
      <c r="D94" s="359">
        <f>SUM(D95:D107)</f>
        <v>13600</v>
      </c>
      <c r="E94" s="360">
        <v>1</v>
      </c>
      <c r="F94" s="347"/>
      <c r="G94" s="348"/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47"/>
        <v>0</v>
      </c>
      <c r="W94" s="197">
        <f t="shared" si="48"/>
        <v>0</v>
      </c>
      <c r="X94" s="90"/>
      <c r="Y94" s="90"/>
      <c r="Z94" s="90"/>
      <c r="AA94" s="196">
        <f t="shared" si="49"/>
        <v>0</v>
      </c>
      <c r="AB94" s="197">
        <f t="shared" si="50"/>
        <v>0</v>
      </c>
      <c r="AC94" s="90"/>
      <c r="AD94" s="90"/>
      <c r="AE94" s="90"/>
      <c r="AF94" s="196">
        <f t="shared" si="51"/>
        <v>0</v>
      </c>
      <c r="AG94" s="197">
        <f t="shared" si="52"/>
        <v>0</v>
      </c>
      <c r="AH94" s="90"/>
      <c r="AI94" s="90"/>
      <c r="AJ94" s="90"/>
      <c r="AK94" s="196">
        <f t="shared" si="53"/>
        <v>0</v>
      </c>
      <c r="AL94" s="197">
        <f t="shared" si="54"/>
        <v>0</v>
      </c>
      <c r="AM94" s="100"/>
    </row>
    <row r="95" spans="1:39" ht="21">
      <c r="A95" s="193"/>
      <c r="B95" s="83">
        <v>5</v>
      </c>
      <c r="C95" s="401" t="s">
        <v>232</v>
      </c>
      <c r="D95" s="357">
        <f>SUM(F95+G95)</f>
        <v>11998</v>
      </c>
      <c r="E95" s="358">
        <f>D95/$D$94</f>
        <v>0.88220588235294117</v>
      </c>
      <c r="F95" s="418">
        <v>626</v>
      </c>
      <c r="G95" s="418">
        <v>11372</v>
      </c>
      <c r="H95" s="8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47"/>
        <v>0</v>
      </c>
      <c r="W95" s="197">
        <f t="shared" si="48"/>
        <v>0</v>
      </c>
      <c r="X95" s="90"/>
      <c r="Y95" s="90"/>
      <c r="Z95" s="90"/>
      <c r="AA95" s="196">
        <f t="shared" si="49"/>
        <v>0</v>
      </c>
      <c r="AB95" s="197">
        <f t="shared" si="50"/>
        <v>0</v>
      </c>
      <c r="AC95" s="90"/>
      <c r="AD95" s="90"/>
      <c r="AE95" s="90"/>
      <c r="AF95" s="196">
        <f t="shared" si="51"/>
        <v>0</v>
      </c>
      <c r="AG95" s="197">
        <f t="shared" si="52"/>
        <v>0</v>
      </c>
      <c r="AH95" s="90"/>
      <c r="AI95" s="90"/>
      <c r="AJ95" s="90"/>
      <c r="AK95" s="196">
        <f t="shared" si="53"/>
        <v>0</v>
      </c>
      <c r="AL95" s="197">
        <f t="shared" si="54"/>
        <v>0</v>
      </c>
      <c r="AM95" s="100"/>
    </row>
    <row r="96" spans="1:39" ht="21">
      <c r="A96" s="193"/>
      <c r="B96" s="106">
        <v>3</v>
      </c>
      <c r="C96" s="401" t="s">
        <v>233</v>
      </c>
      <c r="D96" s="357">
        <f t="shared" ref="D96:D107" si="64">SUM(F96+G96)</f>
        <v>0</v>
      </c>
      <c r="E96" s="358">
        <f t="shared" ref="E96:E107" si="65">D96/$D$94</f>
        <v>0</v>
      </c>
      <c r="F96" s="349"/>
      <c r="G96" s="350"/>
      <c r="H96" s="8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47"/>
        <v>0</v>
      </c>
      <c r="W96" s="197">
        <f t="shared" si="48"/>
        <v>0</v>
      </c>
      <c r="X96" s="90"/>
      <c r="Y96" s="90"/>
      <c r="Z96" s="90"/>
      <c r="AA96" s="196">
        <f t="shared" si="49"/>
        <v>0</v>
      </c>
      <c r="AB96" s="197">
        <f t="shared" si="50"/>
        <v>0</v>
      </c>
      <c r="AC96" s="90"/>
      <c r="AD96" s="90"/>
      <c r="AE96" s="90"/>
      <c r="AF96" s="196">
        <f t="shared" si="51"/>
        <v>0</v>
      </c>
      <c r="AG96" s="197">
        <f t="shared" si="52"/>
        <v>0</v>
      </c>
      <c r="AH96" s="90"/>
      <c r="AI96" s="90"/>
      <c r="AJ96" s="90"/>
      <c r="AK96" s="196">
        <f t="shared" si="53"/>
        <v>0</v>
      </c>
      <c r="AL96" s="197">
        <f t="shared" si="54"/>
        <v>0</v>
      </c>
      <c r="AM96" s="100"/>
    </row>
    <row r="97" spans="1:39" ht="21">
      <c r="A97" s="193"/>
      <c r="B97" s="83">
        <v>5</v>
      </c>
      <c r="C97" s="401" t="s">
        <v>234</v>
      </c>
      <c r="D97" s="357">
        <f t="shared" si="64"/>
        <v>294</v>
      </c>
      <c r="E97" s="358">
        <f t="shared" si="65"/>
        <v>2.161764705882353E-2</v>
      </c>
      <c r="F97" s="418">
        <v>13</v>
      </c>
      <c r="G97" s="418">
        <v>281</v>
      </c>
      <c r="H97" s="8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47"/>
        <v>0</v>
      </c>
      <c r="W97" s="197">
        <f t="shared" si="48"/>
        <v>0</v>
      </c>
      <c r="X97" s="90"/>
      <c r="Y97" s="90"/>
      <c r="Z97" s="90"/>
      <c r="AA97" s="196">
        <f t="shared" si="49"/>
        <v>0</v>
      </c>
      <c r="AB97" s="197">
        <f t="shared" si="50"/>
        <v>0</v>
      </c>
      <c r="AC97" s="90"/>
      <c r="AD97" s="90"/>
      <c r="AE97" s="90"/>
      <c r="AF97" s="196">
        <f t="shared" si="51"/>
        <v>0</v>
      </c>
      <c r="AG97" s="197">
        <f t="shared" si="52"/>
        <v>0</v>
      </c>
      <c r="AH97" s="90"/>
      <c r="AI97" s="90"/>
      <c r="AJ97" s="90"/>
      <c r="AK97" s="196">
        <f t="shared" si="53"/>
        <v>0</v>
      </c>
      <c r="AL97" s="197">
        <f t="shared" si="54"/>
        <v>0</v>
      </c>
      <c r="AM97" s="100"/>
    </row>
    <row r="98" spans="1:39" ht="47.25">
      <c r="A98" s="193"/>
      <c r="B98" s="83">
        <v>5</v>
      </c>
      <c r="C98" s="401" t="s">
        <v>235</v>
      </c>
      <c r="D98" s="357">
        <f t="shared" si="64"/>
        <v>137</v>
      </c>
      <c r="E98" s="358">
        <f t="shared" si="65"/>
        <v>1.0073529411764705E-2</v>
      </c>
      <c r="F98" s="418">
        <v>22</v>
      </c>
      <c r="G98" s="418">
        <v>115</v>
      </c>
      <c r="H98" s="8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47"/>
        <v>0</v>
      </c>
      <c r="W98" s="197">
        <f t="shared" si="48"/>
        <v>0</v>
      </c>
      <c r="X98" s="90"/>
      <c r="Y98" s="90"/>
      <c r="Z98" s="90"/>
      <c r="AA98" s="196">
        <f t="shared" si="49"/>
        <v>0</v>
      </c>
      <c r="AB98" s="197">
        <f t="shared" si="50"/>
        <v>0</v>
      </c>
      <c r="AC98" s="90"/>
      <c r="AD98" s="90"/>
      <c r="AE98" s="90"/>
      <c r="AF98" s="196">
        <f t="shared" si="51"/>
        <v>0</v>
      </c>
      <c r="AG98" s="197">
        <f t="shared" si="52"/>
        <v>0</v>
      </c>
      <c r="AH98" s="90"/>
      <c r="AI98" s="90"/>
      <c r="AJ98" s="90"/>
      <c r="AK98" s="196">
        <f t="shared" si="53"/>
        <v>0</v>
      </c>
      <c r="AL98" s="197">
        <f t="shared" si="54"/>
        <v>0</v>
      </c>
      <c r="AM98" s="100"/>
    </row>
    <row r="99" spans="1:39" ht="31.5">
      <c r="A99" s="193"/>
      <c r="B99" s="106">
        <v>3</v>
      </c>
      <c r="C99" s="401" t="s">
        <v>236</v>
      </c>
      <c r="D99" s="357">
        <f t="shared" si="64"/>
        <v>0</v>
      </c>
      <c r="E99" s="358">
        <f t="shared" si="65"/>
        <v>0</v>
      </c>
      <c r="F99" s="349"/>
      <c r="G99" s="350"/>
      <c r="H99" s="8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47"/>
        <v>0</v>
      </c>
      <c r="W99" s="197">
        <f t="shared" si="48"/>
        <v>0</v>
      </c>
      <c r="X99" s="90"/>
      <c r="Y99" s="90"/>
      <c r="Z99" s="90"/>
      <c r="AA99" s="196">
        <f t="shared" si="49"/>
        <v>0</v>
      </c>
      <c r="AB99" s="197">
        <f t="shared" si="50"/>
        <v>0</v>
      </c>
      <c r="AC99" s="90"/>
      <c r="AD99" s="90"/>
      <c r="AE99" s="90"/>
      <c r="AF99" s="196">
        <f t="shared" si="51"/>
        <v>0</v>
      </c>
      <c r="AG99" s="197">
        <f t="shared" si="52"/>
        <v>0</v>
      </c>
      <c r="AH99" s="90"/>
      <c r="AI99" s="90"/>
      <c r="AJ99" s="90"/>
      <c r="AK99" s="196">
        <f t="shared" si="53"/>
        <v>0</v>
      </c>
      <c r="AL99" s="197">
        <f t="shared" si="54"/>
        <v>0</v>
      </c>
      <c r="AM99" s="100"/>
    </row>
    <row r="100" spans="1:39" ht="31.5">
      <c r="A100" s="193"/>
      <c r="B100" s="106">
        <v>3</v>
      </c>
      <c r="C100" s="401" t="s">
        <v>237</v>
      </c>
      <c r="D100" s="357">
        <f t="shared" si="64"/>
        <v>0</v>
      </c>
      <c r="E100" s="358">
        <f t="shared" si="65"/>
        <v>0</v>
      </c>
      <c r="F100" s="349"/>
      <c r="G100" s="350"/>
      <c r="H100" s="8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47"/>
        <v>0</v>
      </c>
      <c r="W100" s="197">
        <f t="shared" si="48"/>
        <v>0</v>
      </c>
      <c r="X100" s="90"/>
      <c r="Y100" s="90"/>
      <c r="Z100" s="90"/>
      <c r="AA100" s="196">
        <f t="shared" si="49"/>
        <v>0</v>
      </c>
      <c r="AB100" s="197">
        <f t="shared" si="50"/>
        <v>0</v>
      </c>
      <c r="AC100" s="90"/>
      <c r="AD100" s="90"/>
      <c r="AE100" s="90"/>
      <c r="AF100" s="196">
        <f t="shared" si="51"/>
        <v>0</v>
      </c>
      <c r="AG100" s="197">
        <f t="shared" si="52"/>
        <v>0</v>
      </c>
      <c r="AH100" s="90"/>
      <c r="AI100" s="90"/>
      <c r="AJ100" s="90"/>
      <c r="AK100" s="196">
        <f t="shared" si="53"/>
        <v>0</v>
      </c>
      <c r="AL100" s="197">
        <f t="shared" si="54"/>
        <v>0</v>
      </c>
      <c r="AM100" s="100"/>
    </row>
    <row r="101" spans="1:39" ht="31.5">
      <c r="A101" s="193"/>
      <c r="B101" s="83">
        <v>5</v>
      </c>
      <c r="C101" s="401" t="s">
        <v>238</v>
      </c>
      <c r="D101" s="357">
        <f t="shared" si="64"/>
        <v>914</v>
      </c>
      <c r="E101" s="358">
        <f t="shared" si="65"/>
        <v>6.7205882352941171E-2</v>
      </c>
      <c r="F101" s="418">
        <v>89</v>
      </c>
      <c r="G101" s="418">
        <v>825</v>
      </c>
      <c r="H101" s="8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47"/>
        <v>0</v>
      </c>
      <c r="W101" s="197">
        <f t="shared" si="48"/>
        <v>0</v>
      </c>
      <c r="X101" s="90"/>
      <c r="Y101" s="90"/>
      <c r="Z101" s="90"/>
      <c r="AA101" s="196">
        <f t="shared" si="49"/>
        <v>0</v>
      </c>
      <c r="AB101" s="197">
        <f t="shared" si="50"/>
        <v>0</v>
      </c>
      <c r="AC101" s="90"/>
      <c r="AD101" s="90"/>
      <c r="AE101" s="90"/>
      <c r="AF101" s="196">
        <f t="shared" si="51"/>
        <v>0</v>
      </c>
      <c r="AG101" s="197">
        <f t="shared" si="52"/>
        <v>0</v>
      </c>
      <c r="AH101" s="90"/>
      <c r="AI101" s="90"/>
      <c r="AJ101" s="90"/>
      <c r="AK101" s="196">
        <f t="shared" si="53"/>
        <v>0</v>
      </c>
      <c r="AL101" s="197">
        <f t="shared" si="54"/>
        <v>0</v>
      </c>
      <c r="AM101" s="100"/>
    </row>
    <row r="102" spans="1:39" ht="21">
      <c r="A102" s="193"/>
      <c r="B102" s="83">
        <v>5</v>
      </c>
      <c r="C102" s="401" t="s">
        <v>239</v>
      </c>
      <c r="D102" s="357">
        <f t="shared" si="64"/>
        <v>0</v>
      </c>
      <c r="E102" s="358">
        <f t="shared" si="65"/>
        <v>0</v>
      </c>
      <c r="F102" s="349"/>
      <c r="G102" s="350"/>
      <c r="H102" s="8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47"/>
        <v>0</v>
      </c>
      <c r="W102" s="197">
        <f t="shared" si="48"/>
        <v>0</v>
      </c>
      <c r="X102" s="90"/>
      <c r="Y102" s="90"/>
      <c r="Z102" s="90"/>
      <c r="AA102" s="196">
        <f t="shared" si="49"/>
        <v>0</v>
      </c>
      <c r="AB102" s="197">
        <f t="shared" si="50"/>
        <v>0</v>
      </c>
      <c r="AC102" s="90"/>
      <c r="AD102" s="90"/>
      <c r="AE102" s="90"/>
      <c r="AF102" s="196">
        <f t="shared" si="51"/>
        <v>0</v>
      </c>
      <c r="AG102" s="197">
        <f t="shared" si="52"/>
        <v>0</v>
      </c>
      <c r="AH102" s="90"/>
      <c r="AI102" s="90"/>
      <c r="AJ102" s="90"/>
      <c r="AK102" s="196">
        <f t="shared" si="53"/>
        <v>0</v>
      </c>
      <c r="AL102" s="197">
        <f t="shared" si="54"/>
        <v>0</v>
      </c>
      <c r="AM102" s="100"/>
    </row>
    <row r="103" spans="1:39" ht="21">
      <c r="A103" s="193"/>
      <c r="B103" s="83">
        <v>5</v>
      </c>
      <c r="C103" s="401" t="s">
        <v>240</v>
      </c>
      <c r="D103" s="357">
        <f t="shared" si="64"/>
        <v>257</v>
      </c>
      <c r="E103" s="358">
        <f t="shared" si="65"/>
        <v>1.8897058823529413E-2</v>
      </c>
      <c r="F103" s="418">
        <v>57</v>
      </c>
      <c r="G103" s="418">
        <v>200</v>
      </c>
      <c r="H103" s="8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47"/>
        <v>0</v>
      </c>
      <c r="W103" s="197">
        <f t="shared" si="48"/>
        <v>0</v>
      </c>
      <c r="X103" s="90"/>
      <c r="Y103" s="90"/>
      <c r="Z103" s="90"/>
      <c r="AA103" s="196">
        <f t="shared" si="49"/>
        <v>0</v>
      </c>
      <c r="AB103" s="197">
        <f t="shared" si="50"/>
        <v>0</v>
      </c>
      <c r="AC103" s="90"/>
      <c r="AD103" s="90"/>
      <c r="AE103" s="90"/>
      <c r="AF103" s="196">
        <f t="shared" si="51"/>
        <v>0</v>
      </c>
      <c r="AG103" s="197">
        <f t="shared" si="52"/>
        <v>0</v>
      </c>
      <c r="AH103" s="90"/>
      <c r="AI103" s="90"/>
      <c r="AJ103" s="90"/>
      <c r="AK103" s="196">
        <f t="shared" si="53"/>
        <v>0</v>
      </c>
      <c r="AL103" s="197">
        <f t="shared" si="54"/>
        <v>0</v>
      </c>
      <c r="AM103" s="100"/>
    </row>
    <row r="104" spans="1:39" ht="31.5">
      <c r="A104" s="193"/>
      <c r="B104" s="106">
        <v>3</v>
      </c>
      <c r="C104" s="401" t="s">
        <v>241</v>
      </c>
      <c r="D104" s="357">
        <f t="shared" si="64"/>
        <v>0</v>
      </c>
      <c r="E104" s="358">
        <f t="shared" si="65"/>
        <v>0</v>
      </c>
      <c r="F104" s="349"/>
      <c r="G104" s="350"/>
      <c r="H104" s="8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47"/>
        <v>0</v>
      </c>
      <c r="W104" s="197">
        <f t="shared" si="48"/>
        <v>0</v>
      </c>
      <c r="X104" s="90"/>
      <c r="Y104" s="90"/>
      <c r="Z104" s="90"/>
      <c r="AA104" s="196">
        <f t="shared" si="49"/>
        <v>0</v>
      </c>
      <c r="AB104" s="197">
        <f t="shared" si="50"/>
        <v>0</v>
      </c>
      <c r="AC104" s="90"/>
      <c r="AD104" s="90"/>
      <c r="AE104" s="90"/>
      <c r="AF104" s="196">
        <f t="shared" si="51"/>
        <v>0</v>
      </c>
      <c r="AG104" s="197">
        <f t="shared" si="52"/>
        <v>0</v>
      </c>
      <c r="AH104" s="90"/>
      <c r="AI104" s="90"/>
      <c r="AJ104" s="90"/>
      <c r="AK104" s="196">
        <f t="shared" si="53"/>
        <v>0</v>
      </c>
      <c r="AL104" s="197">
        <f t="shared" si="54"/>
        <v>0</v>
      </c>
      <c r="AM104" s="100"/>
    </row>
    <row r="105" spans="1:39" ht="21">
      <c r="A105" s="193"/>
      <c r="B105" s="106">
        <v>3</v>
      </c>
      <c r="C105" s="401" t="s">
        <v>242</v>
      </c>
      <c r="D105" s="357">
        <f t="shared" si="64"/>
        <v>0</v>
      </c>
      <c r="E105" s="358">
        <f t="shared" si="65"/>
        <v>0</v>
      </c>
      <c r="F105" s="349"/>
      <c r="G105" s="350"/>
      <c r="H105" s="8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47"/>
        <v>0</v>
      </c>
      <c r="W105" s="197">
        <f t="shared" si="48"/>
        <v>0</v>
      </c>
      <c r="X105" s="90"/>
      <c r="Y105" s="90"/>
      <c r="Z105" s="90"/>
      <c r="AA105" s="196">
        <f t="shared" si="49"/>
        <v>0</v>
      </c>
      <c r="AB105" s="197">
        <f t="shared" si="50"/>
        <v>0</v>
      </c>
      <c r="AC105" s="90"/>
      <c r="AD105" s="90"/>
      <c r="AE105" s="90"/>
      <c r="AF105" s="196">
        <f t="shared" si="51"/>
        <v>0</v>
      </c>
      <c r="AG105" s="197">
        <f t="shared" si="52"/>
        <v>0</v>
      </c>
      <c r="AH105" s="90"/>
      <c r="AI105" s="90"/>
      <c r="AJ105" s="90"/>
      <c r="AK105" s="196">
        <f t="shared" si="53"/>
        <v>0</v>
      </c>
      <c r="AL105" s="197">
        <f t="shared" si="54"/>
        <v>0</v>
      </c>
      <c r="AM105" s="100"/>
    </row>
    <row r="106" spans="1:39" ht="31.5">
      <c r="A106" s="193"/>
      <c r="B106" s="106">
        <v>3</v>
      </c>
      <c r="C106" s="401" t="s">
        <v>243</v>
      </c>
      <c r="D106" s="357">
        <f t="shared" si="64"/>
        <v>0</v>
      </c>
      <c r="E106" s="358">
        <f t="shared" si="65"/>
        <v>0</v>
      </c>
      <c r="F106" s="349"/>
      <c r="G106" s="350"/>
      <c r="H106" s="8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47"/>
        <v>0</v>
      </c>
      <c r="W106" s="197">
        <f t="shared" si="48"/>
        <v>0</v>
      </c>
      <c r="X106" s="90"/>
      <c r="Y106" s="90"/>
      <c r="Z106" s="90"/>
      <c r="AA106" s="196">
        <f t="shared" si="49"/>
        <v>0</v>
      </c>
      <c r="AB106" s="197">
        <f t="shared" si="50"/>
        <v>0</v>
      </c>
      <c r="AC106" s="90"/>
      <c r="AD106" s="90"/>
      <c r="AE106" s="90"/>
      <c r="AF106" s="196">
        <f t="shared" si="51"/>
        <v>0</v>
      </c>
      <c r="AG106" s="197">
        <f t="shared" si="52"/>
        <v>0</v>
      </c>
      <c r="AH106" s="90"/>
      <c r="AI106" s="90"/>
      <c r="AJ106" s="90"/>
      <c r="AK106" s="196">
        <f t="shared" si="53"/>
        <v>0</v>
      </c>
      <c r="AL106" s="197">
        <f t="shared" si="54"/>
        <v>0</v>
      </c>
      <c r="AM106" s="100"/>
    </row>
    <row r="107" spans="1:39" ht="47.25">
      <c r="A107" s="193"/>
      <c r="B107" s="106">
        <v>3</v>
      </c>
      <c r="C107" s="401" t="s">
        <v>244</v>
      </c>
      <c r="D107" s="357">
        <f t="shared" si="64"/>
        <v>0</v>
      </c>
      <c r="E107" s="358">
        <f t="shared" si="65"/>
        <v>0</v>
      </c>
      <c r="F107" s="349"/>
      <c r="G107" s="350"/>
      <c r="H107" s="8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47"/>
        <v>0</v>
      </c>
      <c r="W107" s="197">
        <f t="shared" si="48"/>
        <v>0</v>
      </c>
      <c r="X107" s="90"/>
      <c r="Y107" s="90"/>
      <c r="Z107" s="90"/>
      <c r="AA107" s="196">
        <f t="shared" si="49"/>
        <v>0</v>
      </c>
      <c r="AB107" s="197">
        <f t="shared" si="50"/>
        <v>0</v>
      </c>
      <c r="AC107" s="90"/>
      <c r="AD107" s="90"/>
      <c r="AE107" s="90"/>
      <c r="AF107" s="196">
        <f t="shared" si="51"/>
        <v>0</v>
      </c>
      <c r="AG107" s="197">
        <f t="shared" si="52"/>
        <v>0</v>
      </c>
      <c r="AH107" s="90"/>
      <c r="AI107" s="90"/>
      <c r="AJ107" s="90"/>
      <c r="AK107" s="196">
        <f t="shared" si="53"/>
        <v>0</v>
      </c>
      <c r="AL107" s="197">
        <f t="shared" si="54"/>
        <v>0</v>
      </c>
      <c r="AM107" s="100"/>
    </row>
    <row r="108" spans="1:39" ht="20.100000000000001" customHeight="1">
      <c r="A108" s="193"/>
      <c r="B108" s="293">
        <f>Controle!I19</f>
        <v>7.4999999999999997E-2</v>
      </c>
      <c r="C108" s="117" t="str">
        <f>Controle!D19</f>
        <v xml:space="preserve"> DIR. PENAL MILITAR</v>
      </c>
      <c r="D108" s="359">
        <f>SUM(D109:D114)</f>
        <v>656</v>
      </c>
      <c r="E108" s="360">
        <v>1</v>
      </c>
      <c r="F108" s="347"/>
      <c r="G108" s="348"/>
      <c r="H108" s="8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47"/>
        <v>0</v>
      </c>
      <c r="W108" s="197">
        <f t="shared" si="48"/>
        <v>0</v>
      </c>
      <c r="X108" s="90"/>
      <c r="Y108" s="90"/>
      <c r="Z108" s="90"/>
      <c r="AA108" s="196">
        <f t="shared" si="49"/>
        <v>0</v>
      </c>
      <c r="AB108" s="197">
        <f t="shared" si="50"/>
        <v>0</v>
      </c>
      <c r="AC108" s="90"/>
      <c r="AD108" s="90"/>
      <c r="AE108" s="90"/>
      <c r="AF108" s="196">
        <f t="shared" si="51"/>
        <v>0</v>
      </c>
      <c r="AG108" s="197">
        <f t="shared" si="52"/>
        <v>0</v>
      </c>
      <c r="AH108" s="90"/>
      <c r="AI108" s="90"/>
      <c r="AJ108" s="90"/>
      <c r="AK108" s="196">
        <f t="shared" si="53"/>
        <v>0</v>
      </c>
      <c r="AL108" s="197">
        <f t="shared" si="54"/>
        <v>0</v>
      </c>
      <c r="AM108" s="100"/>
    </row>
    <row r="109" spans="1:39" ht="47.25">
      <c r="A109" s="193"/>
      <c r="B109" s="83">
        <v>5</v>
      </c>
      <c r="C109" s="397" t="s">
        <v>258</v>
      </c>
      <c r="D109" s="367">
        <f>SUM(F109+G109)</f>
        <v>121</v>
      </c>
      <c r="E109" s="368">
        <f t="shared" ref="E109:E114" si="66">D109/$D$108</f>
        <v>0.18445121951219512</v>
      </c>
      <c r="F109" s="418">
        <v>105</v>
      </c>
      <c r="G109" s="418">
        <v>16</v>
      </c>
      <c r="H109" s="8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47"/>
        <v>0</v>
      </c>
      <c r="W109" s="197">
        <f t="shared" si="48"/>
        <v>0</v>
      </c>
      <c r="X109" s="90"/>
      <c r="Y109" s="90"/>
      <c r="Z109" s="90"/>
      <c r="AA109" s="196">
        <f t="shared" si="49"/>
        <v>0</v>
      </c>
      <c r="AB109" s="197">
        <f t="shared" si="50"/>
        <v>0</v>
      </c>
      <c r="AC109" s="90"/>
      <c r="AD109" s="90"/>
      <c r="AE109" s="90"/>
      <c r="AF109" s="196">
        <f t="shared" si="51"/>
        <v>0</v>
      </c>
      <c r="AG109" s="197">
        <f t="shared" si="52"/>
        <v>0</v>
      </c>
      <c r="AH109" s="90"/>
      <c r="AI109" s="90"/>
      <c r="AJ109" s="90"/>
      <c r="AK109" s="196">
        <f t="shared" si="53"/>
        <v>0</v>
      </c>
      <c r="AL109" s="197">
        <f t="shared" si="54"/>
        <v>0</v>
      </c>
      <c r="AM109" s="100"/>
    </row>
    <row r="110" spans="1:39" ht="20.100000000000001" customHeight="1">
      <c r="A110" s="193"/>
      <c r="B110" s="83">
        <v>5</v>
      </c>
      <c r="C110" s="397" t="s">
        <v>245</v>
      </c>
      <c r="D110" s="367">
        <f t="shared" ref="D110:D114" si="67">SUM(F110+G110)</f>
        <v>0</v>
      </c>
      <c r="E110" s="368">
        <f t="shared" si="66"/>
        <v>0</v>
      </c>
      <c r="F110" s="369"/>
      <c r="G110" s="370"/>
      <c r="H110" s="8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47"/>
        <v>0</v>
      </c>
      <c r="W110" s="197">
        <f t="shared" si="48"/>
        <v>0</v>
      </c>
      <c r="X110" s="90"/>
      <c r="Y110" s="90"/>
      <c r="Z110" s="90"/>
      <c r="AA110" s="196">
        <f t="shared" si="49"/>
        <v>0</v>
      </c>
      <c r="AB110" s="197">
        <f t="shared" si="50"/>
        <v>0</v>
      </c>
      <c r="AC110" s="90"/>
      <c r="AD110" s="90"/>
      <c r="AE110" s="90"/>
      <c r="AF110" s="196">
        <f t="shared" si="51"/>
        <v>0</v>
      </c>
      <c r="AG110" s="197">
        <f t="shared" si="52"/>
        <v>0</v>
      </c>
      <c r="AH110" s="90"/>
      <c r="AI110" s="90"/>
      <c r="AJ110" s="90"/>
      <c r="AK110" s="196">
        <f t="shared" si="53"/>
        <v>0</v>
      </c>
      <c r="AL110" s="197">
        <f t="shared" si="54"/>
        <v>0</v>
      </c>
      <c r="AM110" s="100"/>
    </row>
    <row r="111" spans="1:39" ht="20.100000000000001" customHeight="1">
      <c r="A111" s="193"/>
      <c r="B111" s="83">
        <v>5</v>
      </c>
      <c r="C111" s="397" t="s">
        <v>246</v>
      </c>
      <c r="D111" s="367">
        <f t="shared" si="67"/>
        <v>0</v>
      </c>
      <c r="E111" s="368">
        <f t="shared" si="66"/>
        <v>0</v>
      </c>
      <c r="F111" s="369"/>
      <c r="G111" s="370"/>
      <c r="H111" s="8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6">
        <f t="shared" si="47"/>
        <v>0</v>
      </c>
      <c r="W111" s="197">
        <f t="shared" si="48"/>
        <v>0</v>
      </c>
      <c r="X111" s="90"/>
      <c r="Y111" s="90"/>
      <c r="Z111" s="90"/>
      <c r="AA111" s="196">
        <f t="shared" si="49"/>
        <v>0</v>
      </c>
      <c r="AB111" s="197">
        <f t="shared" si="50"/>
        <v>0</v>
      </c>
      <c r="AC111" s="90"/>
      <c r="AD111" s="90"/>
      <c r="AE111" s="90"/>
      <c r="AF111" s="196">
        <f t="shared" si="51"/>
        <v>0</v>
      </c>
      <c r="AG111" s="197">
        <f t="shared" si="52"/>
        <v>0</v>
      </c>
      <c r="AH111" s="90"/>
      <c r="AI111" s="90"/>
      <c r="AJ111" s="90"/>
      <c r="AK111" s="196">
        <f t="shared" si="53"/>
        <v>0</v>
      </c>
      <c r="AL111" s="197">
        <f t="shared" si="54"/>
        <v>0</v>
      </c>
      <c r="AM111" s="100"/>
    </row>
    <row r="112" spans="1:39" ht="20.100000000000001" customHeight="1">
      <c r="A112" s="193"/>
      <c r="B112" s="83">
        <v>5</v>
      </c>
      <c r="C112" s="397" t="s">
        <v>247</v>
      </c>
      <c r="D112" s="367">
        <f t="shared" si="67"/>
        <v>0</v>
      </c>
      <c r="E112" s="368">
        <f t="shared" si="66"/>
        <v>0</v>
      </c>
      <c r="F112" s="369"/>
      <c r="G112" s="370"/>
      <c r="H112" s="8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6">
        <f t="shared" si="47"/>
        <v>0</v>
      </c>
      <c r="W112" s="197">
        <f t="shared" si="48"/>
        <v>0</v>
      </c>
      <c r="X112" s="90"/>
      <c r="Y112" s="90"/>
      <c r="Z112" s="90"/>
      <c r="AA112" s="196">
        <f t="shared" si="49"/>
        <v>0</v>
      </c>
      <c r="AB112" s="197">
        <f t="shared" si="50"/>
        <v>0</v>
      </c>
      <c r="AC112" s="90"/>
      <c r="AD112" s="90"/>
      <c r="AE112" s="90"/>
      <c r="AF112" s="196">
        <f t="shared" si="51"/>
        <v>0</v>
      </c>
      <c r="AG112" s="197">
        <f t="shared" si="52"/>
        <v>0</v>
      </c>
      <c r="AH112" s="90"/>
      <c r="AI112" s="90"/>
      <c r="AJ112" s="90"/>
      <c r="AK112" s="196">
        <f t="shared" si="53"/>
        <v>0</v>
      </c>
      <c r="AL112" s="197">
        <f t="shared" si="54"/>
        <v>0</v>
      </c>
      <c r="AM112" s="100"/>
    </row>
    <row r="113" spans="1:39" ht="31.5">
      <c r="A113" s="193"/>
      <c r="B113" s="83">
        <v>5</v>
      </c>
      <c r="C113" s="397" t="s">
        <v>248</v>
      </c>
      <c r="D113" s="367">
        <f t="shared" si="67"/>
        <v>455</v>
      </c>
      <c r="E113" s="368">
        <f t="shared" si="66"/>
        <v>0.69359756097560976</v>
      </c>
      <c r="F113" s="418">
        <v>357</v>
      </c>
      <c r="G113" s="418">
        <v>98</v>
      </c>
      <c r="H113" s="8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6">
        <f t="shared" si="47"/>
        <v>0</v>
      </c>
      <c r="W113" s="197">
        <f t="shared" si="48"/>
        <v>0</v>
      </c>
      <c r="X113" s="90"/>
      <c r="Y113" s="90"/>
      <c r="Z113" s="90"/>
      <c r="AA113" s="196">
        <f t="shared" si="49"/>
        <v>0</v>
      </c>
      <c r="AB113" s="197">
        <f t="shared" si="50"/>
        <v>0</v>
      </c>
      <c r="AC113" s="90"/>
      <c r="AD113" s="90"/>
      <c r="AE113" s="90"/>
      <c r="AF113" s="196">
        <f t="shared" si="51"/>
        <v>0</v>
      </c>
      <c r="AG113" s="197">
        <f t="shared" si="52"/>
        <v>0</v>
      </c>
      <c r="AH113" s="90"/>
      <c r="AI113" s="90"/>
      <c r="AJ113" s="90"/>
      <c r="AK113" s="196">
        <f t="shared" si="53"/>
        <v>0</v>
      </c>
      <c r="AL113" s="197">
        <f t="shared" si="54"/>
        <v>0</v>
      </c>
      <c r="AM113" s="100"/>
    </row>
    <row r="114" spans="1:39" ht="48" thickBot="1">
      <c r="A114" s="193"/>
      <c r="B114" s="83">
        <v>5</v>
      </c>
      <c r="C114" s="397" t="s">
        <v>259</v>
      </c>
      <c r="D114" s="367">
        <f t="shared" si="67"/>
        <v>80</v>
      </c>
      <c r="E114" s="368">
        <f t="shared" si="66"/>
        <v>0.12195121951219512</v>
      </c>
      <c r="F114" s="418">
        <v>63</v>
      </c>
      <c r="G114" s="418">
        <v>17</v>
      </c>
      <c r="H114" s="8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6">
        <f t="shared" si="47"/>
        <v>0</v>
      </c>
      <c r="W114" s="197">
        <f t="shared" si="48"/>
        <v>0</v>
      </c>
      <c r="X114" s="90"/>
      <c r="Y114" s="90"/>
      <c r="Z114" s="90"/>
      <c r="AA114" s="196">
        <f t="shared" si="49"/>
        <v>0</v>
      </c>
      <c r="AB114" s="197">
        <f t="shared" si="50"/>
        <v>0</v>
      </c>
      <c r="AC114" s="90"/>
      <c r="AD114" s="90"/>
      <c r="AE114" s="90"/>
      <c r="AF114" s="196">
        <f t="shared" si="51"/>
        <v>0</v>
      </c>
      <c r="AG114" s="197">
        <f t="shared" si="52"/>
        <v>0</v>
      </c>
      <c r="AH114" s="90"/>
      <c r="AI114" s="90"/>
      <c r="AJ114" s="90"/>
      <c r="AK114" s="196">
        <f t="shared" si="53"/>
        <v>0</v>
      </c>
      <c r="AL114" s="197">
        <f t="shared" si="54"/>
        <v>0</v>
      </c>
      <c r="AM114" s="100"/>
    </row>
    <row r="115" spans="1:39" s="98" customFormat="1" ht="26.25" customHeight="1" thickBot="1">
      <c r="A115" s="198">
        <f>SUM(A7:A114)</f>
        <v>0</v>
      </c>
      <c r="B115" s="194"/>
      <c r="C115" s="195"/>
      <c r="D115" s="336"/>
      <c r="E115" s="361"/>
      <c r="F115" s="337"/>
      <c r="G115" s="338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200"/>
      <c r="S115" s="201">
        <f>SUM(S7:S114)</f>
        <v>0</v>
      </c>
      <c r="T115" s="201">
        <f>SUM(T7:T114)</f>
        <v>0</v>
      </c>
      <c r="U115" s="201">
        <f>SUM(U7:U114)</f>
        <v>0</v>
      </c>
      <c r="V115" s="201">
        <f>T115-U115</f>
        <v>0</v>
      </c>
      <c r="W115" s="202">
        <f>IF(S115,V115/S115,0)</f>
        <v>0</v>
      </c>
      <c r="X115" s="201">
        <f>SUM(X7:X114)</f>
        <v>0</v>
      </c>
      <c r="Y115" s="201">
        <f>SUM(Y7:Y114)</f>
        <v>0</v>
      </c>
      <c r="Z115" s="201">
        <f>SUM(Z7:Z114)</f>
        <v>0</v>
      </c>
      <c r="AA115" s="201">
        <f>SUM(AA7:AA114)</f>
        <v>0</v>
      </c>
      <c r="AB115" s="202">
        <f>IF(X115,AA115/X115,0)</f>
        <v>0</v>
      </c>
      <c r="AC115" s="201">
        <f>SUM(AC7:AC114)</f>
        <v>0</v>
      </c>
      <c r="AD115" s="201">
        <f>SUM(AD7:AD114)</f>
        <v>0</v>
      </c>
      <c r="AE115" s="201">
        <f>SUM(AE7:AE114)</f>
        <v>0</v>
      </c>
      <c r="AF115" s="201">
        <f>SUM(AF7:AF114)</f>
        <v>0</v>
      </c>
      <c r="AG115" s="202">
        <f>IF(AC115,AF115/AC115,0)</f>
        <v>0</v>
      </c>
      <c r="AH115" s="201">
        <f>SUM(AH7:AH114)</f>
        <v>0</v>
      </c>
      <c r="AI115" s="201">
        <f>SUM(AI7:AI114)</f>
        <v>0</v>
      </c>
      <c r="AJ115" s="201">
        <f>SUM(AJ7:AJ114)</f>
        <v>0</v>
      </c>
      <c r="AK115" s="201">
        <f>SUM(AK7:AK114)</f>
        <v>0</v>
      </c>
      <c r="AL115" s="202">
        <f>IF(AH115,AK115/AH115,0)</f>
        <v>0</v>
      </c>
      <c r="AM115" s="100"/>
    </row>
    <row r="116" spans="1:39" s="98" customFormat="1" ht="15.75" customHeight="1">
      <c r="A116" s="203"/>
      <c r="B116" s="204"/>
      <c r="C116" s="204"/>
      <c r="D116" s="204"/>
      <c r="E116" s="204"/>
      <c r="F116" s="204"/>
      <c r="G116" s="204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</row>
    <row r="117" spans="1:39" s="98" customFormat="1" ht="15.75" customHeight="1">
      <c r="A117" s="203"/>
      <c r="B117" s="204"/>
      <c r="C117" s="205"/>
      <c r="D117" s="205"/>
      <c r="E117" s="205"/>
      <c r="F117" s="205"/>
      <c r="G117" s="205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</row>
    <row r="118" spans="1:39" s="98" customFormat="1" ht="15.75" customHeight="1">
      <c r="A118" s="203"/>
      <c r="B118" s="204"/>
      <c r="C118" s="205"/>
      <c r="D118" s="205"/>
      <c r="E118" s="205"/>
      <c r="F118" s="205"/>
      <c r="G118" s="205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</row>
    <row r="119" spans="1:39" s="98" customFormat="1" ht="15.75" customHeight="1">
      <c r="A119" s="206"/>
      <c r="B119" s="207"/>
      <c r="C119" s="208"/>
      <c r="D119" s="208"/>
      <c r="E119" s="208"/>
      <c r="F119" s="208"/>
      <c r="G119" s="208"/>
      <c r="H119" s="209"/>
      <c r="I119" s="209"/>
      <c r="J119" s="209"/>
      <c r="K119" s="209"/>
      <c r="L119" s="209"/>
      <c r="M119" s="199"/>
      <c r="N119" s="209"/>
      <c r="O119" s="209"/>
      <c r="P119" s="209"/>
      <c r="Q119" s="209"/>
      <c r="R119" s="19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</row>
    <row r="120" spans="1:39" s="98" customFormat="1" ht="15.75" customHeight="1">
      <c r="A120" s="206"/>
      <c r="B120" s="207"/>
      <c r="C120" s="208"/>
      <c r="D120" s="208"/>
      <c r="E120" s="208"/>
      <c r="F120" s="208"/>
      <c r="G120" s="208"/>
      <c r="H120" s="209"/>
      <c r="I120" s="209"/>
      <c r="J120" s="209"/>
      <c r="K120" s="209"/>
      <c r="L120" s="209"/>
      <c r="M120" s="199"/>
      <c r="N120" s="209"/>
      <c r="O120" s="209"/>
      <c r="P120" s="209"/>
      <c r="Q120" s="209"/>
      <c r="R120" s="19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</row>
    <row r="121" spans="1:39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9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9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9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9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9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9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9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06"/>
      <c r="B209" s="207"/>
      <c r="C209" s="208"/>
      <c r="D209" s="208"/>
      <c r="E209" s="208"/>
      <c r="F209" s="208"/>
      <c r="G209" s="208"/>
      <c r="H209" s="209"/>
      <c r="I209" s="209"/>
      <c r="J209" s="209"/>
      <c r="K209" s="209"/>
      <c r="L209" s="209"/>
      <c r="M209" s="199"/>
      <c r="N209" s="209"/>
      <c r="O209" s="209"/>
      <c r="P209" s="209"/>
      <c r="Q209" s="209"/>
      <c r="R209" s="19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</row>
    <row r="210" spans="1:38" s="98" customFormat="1" ht="15.75" customHeight="1">
      <c r="A210" s="206"/>
      <c r="B210" s="207"/>
      <c r="C210" s="208"/>
      <c r="D210" s="208"/>
      <c r="E210" s="208"/>
      <c r="F210" s="208"/>
      <c r="G210" s="208"/>
      <c r="H210" s="209"/>
      <c r="I210" s="209"/>
      <c r="J210" s="209"/>
      <c r="K210" s="209"/>
      <c r="L210" s="209"/>
      <c r="M210" s="199"/>
      <c r="N210" s="209"/>
      <c r="O210" s="209"/>
      <c r="P210" s="209"/>
      <c r="Q210" s="209"/>
      <c r="R210" s="19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</row>
    <row r="211" spans="1:38" s="98" customFormat="1" ht="15.75" customHeight="1">
      <c r="A211" s="206"/>
      <c r="B211" s="207"/>
      <c r="C211" s="208"/>
      <c r="D211" s="208"/>
      <c r="E211" s="208"/>
      <c r="F211" s="208"/>
      <c r="G211" s="208"/>
      <c r="H211" s="209"/>
      <c r="I211" s="209"/>
      <c r="J211" s="209"/>
      <c r="K211" s="209"/>
      <c r="L211" s="209"/>
      <c r="M211" s="199"/>
      <c r="N211" s="209"/>
      <c r="O211" s="209"/>
      <c r="P211" s="209"/>
      <c r="Q211" s="209"/>
      <c r="R211" s="19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</row>
    <row r="212" spans="1:38" s="98" customFormat="1" ht="15.75" customHeight="1">
      <c r="A212" s="206"/>
      <c r="B212" s="207"/>
      <c r="C212" s="208"/>
      <c r="D212" s="208"/>
      <c r="E212" s="208"/>
      <c r="F212" s="208"/>
      <c r="G212" s="208"/>
      <c r="H212" s="209"/>
      <c r="I212" s="209"/>
      <c r="J212" s="209"/>
      <c r="K212" s="209"/>
      <c r="L212" s="209"/>
      <c r="M212" s="199"/>
      <c r="N212" s="209"/>
      <c r="O212" s="209"/>
      <c r="P212" s="209"/>
      <c r="Q212" s="209"/>
      <c r="R212" s="19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</row>
    <row r="213" spans="1:38" s="98" customFormat="1" ht="15.75" customHeight="1">
      <c r="A213" s="210"/>
      <c r="B213" s="211"/>
      <c r="H213" s="212"/>
      <c r="I213" s="212"/>
      <c r="J213" s="212"/>
      <c r="K213" s="212"/>
      <c r="L213" s="212"/>
      <c r="M213" s="213"/>
      <c r="N213" s="212"/>
      <c r="O213" s="212"/>
      <c r="P213" s="212"/>
      <c r="Q213" s="212"/>
      <c r="R213" s="213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</row>
    <row r="214" spans="1:38" s="98" customFormat="1" ht="15.75" customHeight="1">
      <c r="A214" s="210"/>
      <c r="B214" s="211"/>
      <c r="H214" s="212"/>
      <c r="I214" s="212"/>
      <c r="J214" s="212"/>
      <c r="K214" s="212"/>
      <c r="L214" s="212"/>
      <c r="M214" s="213"/>
      <c r="N214" s="212"/>
      <c r="O214" s="212"/>
      <c r="P214" s="212"/>
      <c r="Q214" s="212"/>
      <c r="R214" s="213"/>
      <c r="S214" s="212"/>
      <c r="T214" s="212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12"/>
      <c r="AK214" s="212"/>
      <c r="AL214" s="212"/>
    </row>
    <row r="215" spans="1:38" s="98" customFormat="1" ht="15.75" customHeight="1">
      <c r="A215" s="210"/>
      <c r="B215" s="211"/>
      <c r="H215" s="212"/>
      <c r="I215" s="212"/>
      <c r="J215" s="212"/>
      <c r="K215" s="212"/>
      <c r="L215" s="212"/>
      <c r="M215" s="213"/>
      <c r="N215" s="212"/>
      <c r="O215" s="212"/>
      <c r="P215" s="212"/>
      <c r="Q215" s="212"/>
      <c r="R215" s="213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</row>
    <row r="216" spans="1:38" s="98" customFormat="1" ht="15.75" customHeight="1">
      <c r="A216" s="210"/>
      <c r="B216" s="211"/>
      <c r="H216" s="212"/>
      <c r="I216" s="212"/>
      <c r="J216" s="212"/>
      <c r="K216" s="212"/>
      <c r="L216" s="212"/>
      <c r="M216" s="213"/>
      <c r="N216" s="212"/>
      <c r="O216" s="212"/>
      <c r="P216" s="212"/>
      <c r="Q216" s="212"/>
      <c r="R216" s="213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</row>
    <row r="217" spans="1:38" s="98" customFormat="1" ht="15.75" customHeight="1">
      <c r="A217" s="210"/>
      <c r="B217" s="211"/>
      <c r="H217" s="212"/>
      <c r="I217" s="212"/>
      <c r="J217" s="212"/>
      <c r="K217" s="212"/>
      <c r="L217" s="212"/>
      <c r="M217" s="213"/>
      <c r="N217" s="212"/>
      <c r="O217" s="212"/>
      <c r="P217" s="212"/>
      <c r="Q217" s="212"/>
      <c r="R217" s="213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</row>
    <row r="218" spans="1:38" s="98" customFormat="1" ht="15.75" customHeight="1">
      <c r="A218" s="210"/>
      <c r="B218" s="211"/>
      <c r="H218" s="212"/>
      <c r="I218" s="212"/>
      <c r="J218" s="212"/>
      <c r="K218" s="212"/>
      <c r="L218" s="212"/>
      <c r="M218" s="213"/>
      <c r="N218" s="212"/>
      <c r="O218" s="212"/>
      <c r="P218" s="212"/>
      <c r="Q218" s="212"/>
      <c r="R218" s="213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</row>
    <row r="219" spans="1:38" s="98" customFormat="1" ht="15.75" customHeight="1">
      <c r="A219" s="210"/>
      <c r="B219" s="211"/>
      <c r="H219" s="212"/>
      <c r="I219" s="212"/>
      <c r="J219" s="212"/>
      <c r="K219" s="212"/>
      <c r="L219" s="212"/>
      <c r="M219" s="213"/>
      <c r="N219" s="212"/>
      <c r="O219" s="212"/>
      <c r="P219" s="212"/>
      <c r="Q219" s="212"/>
      <c r="R219" s="213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</row>
    <row r="220" spans="1:38" s="98" customFormat="1" ht="15.75" customHeight="1">
      <c r="A220" s="210"/>
      <c r="B220" s="211"/>
      <c r="H220" s="212"/>
      <c r="I220" s="212"/>
      <c r="J220" s="212"/>
      <c r="K220" s="212"/>
      <c r="L220" s="212"/>
      <c r="M220" s="213"/>
      <c r="N220" s="212"/>
      <c r="O220" s="212"/>
      <c r="P220" s="212"/>
      <c r="Q220" s="212"/>
      <c r="R220" s="213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</row>
    <row r="221" spans="1:38" s="98" customFormat="1" ht="15.75" customHeight="1">
      <c r="A221" s="210"/>
      <c r="B221" s="211"/>
      <c r="H221" s="212"/>
      <c r="I221" s="212"/>
      <c r="J221" s="212"/>
      <c r="K221" s="212"/>
      <c r="L221" s="212"/>
      <c r="M221" s="213"/>
      <c r="N221" s="212"/>
      <c r="O221" s="212"/>
      <c r="P221" s="212"/>
      <c r="Q221" s="212"/>
      <c r="R221" s="213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</row>
    <row r="222" spans="1:38" s="98" customFormat="1" ht="15.75" customHeight="1">
      <c r="A222" s="210"/>
      <c r="B222" s="211"/>
      <c r="H222" s="212"/>
      <c r="I222" s="212"/>
      <c r="J222" s="212"/>
      <c r="K222" s="212"/>
      <c r="L222" s="212"/>
      <c r="M222" s="213"/>
      <c r="N222" s="212"/>
      <c r="O222" s="212"/>
      <c r="P222" s="212"/>
      <c r="Q222" s="212"/>
      <c r="R222" s="213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</row>
    <row r="223" spans="1:38" s="98" customFormat="1" ht="15.75" customHeight="1">
      <c r="A223" s="210"/>
      <c r="B223" s="211"/>
      <c r="H223" s="212"/>
      <c r="I223" s="212"/>
      <c r="J223" s="212"/>
      <c r="K223" s="212"/>
      <c r="L223" s="212"/>
      <c r="M223" s="213"/>
      <c r="N223" s="212"/>
      <c r="O223" s="212"/>
      <c r="P223" s="212"/>
      <c r="Q223" s="212"/>
      <c r="R223" s="213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</row>
    <row r="224" spans="1:38" s="98" customFormat="1" ht="15.75" customHeight="1">
      <c r="A224" s="210"/>
      <c r="B224" s="211"/>
      <c r="H224" s="212"/>
      <c r="I224" s="212"/>
      <c r="J224" s="212"/>
      <c r="K224" s="212"/>
      <c r="L224" s="212"/>
      <c r="M224" s="213"/>
      <c r="N224" s="212"/>
      <c r="O224" s="212"/>
      <c r="P224" s="212"/>
      <c r="Q224" s="212"/>
      <c r="R224" s="213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</row>
    <row r="225" spans="1:38" s="98" customFormat="1" ht="15.75" customHeight="1">
      <c r="A225" s="210"/>
      <c r="B225" s="211"/>
      <c r="H225" s="212"/>
      <c r="I225" s="212"/>
      <c r="J225" s="212"/>
      <c r="K225" s="212"/>
      <c r="L225" s="212"/>
      <c r="M225" s="213"/>
      <c r="N225" s="212"/>
      <c r="O225" s="212"/>
      <c r="P225" s="212"/>
      <c r="Q225" s="212"/>
      <c r="R225" s="213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</row>
    <row r="226" spans="1:38" s="98" customFormat="1" ht="15.75" customHeight="1">
      <c r="A226" s="210"/>
      <c r="B226" s="211"/>
      <c r="H226" s="212"/>
      <c r="I226" s="212"/>
      <c r="J226" s="212"/>
      <c r="K226" s="212"/>
      <c r="L226" s="212"/>
      <c r="M226" s="213"/>
      <c r="N226" s="212"/>
      <c r="O226" s="212"/>
      <c r="P226" s="212"/>
      <c r="Q226" s="212"/>
      <c r="R226" s="213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</row>
    <row r="227" spans="1:38" s="98" customFormat="1" ht="15.75" customHeight="1">
      <c r="A227" s="210"/>
      <c r="B227" s="211"/>
      <c r="H227" s="212"/>
      <c r="I227" s="212"/>
      <c r="J227" s="212"/>
      <c r="K227" s="212"/>
      <c r="L227" s="212"/>
      <c r="M227" s="213"/>
      <c r="N227" s="212"/>
      <c r="O227" s="212"/>
      <c r="P227" s="212"/>
      <c r="Q227" s="212"/>
      <c r="R227" s="213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</row>
    <row r="228" spans="1:38" s="98" customFormat="1" ht="15.75" customHeight="1">
      <c r="A228" s="210"/>
      <c r="B228" s="211"/>
      <c r="H228" s="212"/>
      <c r="I228" s="212"/>
      <c r="J228" s="212"/>
      <c r="K228" s="212"/>
      <c r="L228" s="212"/>
      <c r="M228" s="213"/>
      <c r="N228" s="212"/>
      <c r="O228" s="212"/>
      <c r="P228" s="212"/>
      <c r="Q228" s="212"/>
      <c r="R228" s="213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</row>
    <row r="229" spans="1:38" s="98" customFormat="1" ht="15.75" customHeight="1">
      <c r="A229" s="210"/>
      <c r="B229" s="211"/>
      <c r="H229" s="212"/>
      <c r="I229" s="212"/>
      <c r="J229" s="212"/>
      <c r="K229" s="212"/>
      <c r="L229" s="212"/>
      <c r="M229" s="213"/>
      <c r="N229" s="212"/>
      <c r="O229" s="212"/>
      <c r="P229" s="212"/>
      <c r="Q229" s="212"/>
      <c r="R229" s="213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</row>
    <row r="230" spans="1:38" s="98" customFormat="1" ht="15.75" customHeight="1">
      <c r="A230" s="210"/>
      <c r="B230" s="211"/>
      <c r="H230" s="212"/>
      <c r="I230" s="212"/>
      <c r="J230" s="212"/>
      <c r="K230" s="212"/>
      <c r="L230" s="212"/>
      <c r="M230" s="213"/>
      <c r="N230" s="212"/>
      <c r="O230" s="212"/>
      <c r="P230" s="212"/>
      <c r="Q230" s="212"/>
      <c r="R230" s="213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</row>
    <row r="231" spans="1:38" s="98" customFormat="1" ht="15.75" customHeight="1">
      <c r="A231" s="210"/>
      <c r="B231" s="211"/>
      <c r="H231" s="212"/>
      <c r="I231" s="212"/>
      <c r="J231" s="212"/>
      <c r="K231" s="212"/>
      <c r="L231" s="212"/>
      <c r="M231" s="213"/>
      <c r="N231" s="212"/>
      <c r="O231" s="212"/>
      <c r="P231" s="212"/>
      <c r="Q231" s="212"/>
      <c r="R231" s="213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</row>
    <row r="232" spans="1:38" s="98" customFormat="1" ht="15.75" customHeight="1">
      <c r="A232" s="210"/>
      <c r="B232" s="211"/>
      <c r="H232" s="212"/>
      <c r="I232" s="212"/>
      <c r="J232" s="212"/>
      <c r="K232" s="212"/>
      <c r="L232" s="212"/>
      <c r="M232" s="213"/>
      <c r="N232" s="212"/>
      <c r="O232" s="212"/>
      <c r="P232" s="212"/>
      <c r="Q232" s="212"/>
      <c r="R232" s="213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</row>
    <row r="233" spans="1:38" s="98" customFormat="1" ht="15.75" customHeight="1">
      <c r="A233" s="210"/>
      <c r="B233" s="211"/>
      <c r="H233" s="212"/>
      <c r="I233" s="212"/>
      <c r="J233" s="212"/>
      <c r="K233" s="212"/>
      <c r="L233" s="212"/>
      <c r="M233" s="213"/>
      <c r="N233" s="212"/>
      <c r="O233" s="212"/>
      <c r="P233" s="212"/>
      <c r="Q233" s="212"/>
      <c r="R233" s="213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</row>
    <row r="234" spans="1:38" s="98" customFormat="1" ht="15.75" customHeight="1">
      <c r="A234" s="210"/>
      <c r="B234" s="211"/>
      <c r="H234" s="212"/>
      <c r="I234" s="212"/>
      <c r="J234" s="212"/>
      <c r="K234" s="212"/>
      <c r="L234" s="212"/>
      <c r="M234" s="213"/>
      <c r="N234" s="212"/>
      <c r="O234" s="212"/>
      <c r="P234" s="212"/>
      <c r="Q234" s="212"/>
      <c r="R234" s="213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</row>
    <row r="235" spans="1:38" s="98" customFormat="1" ht="15.75" customHeight="1">
      <c r="A235" s="210"/>
      <c r="B235" s="211"/>
      <c r="H235" s="212"/>
      <c r="I235" s="212"/>
      <c r="J235" s="212"/>
      <c r="K235" s="212"/>
      <c r="L235" s="212"/>
      <c r="M235" s="213"/>
      <c r="N235" s="212"/>
      <c r="O235" s="212"/>
      <c r="P235" s="212"/>
      <c r="Q235" s="212"/>
      <c r="R235" s="213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</row>
    <row r="236" spans="1:38" s="98" customFormat="1" ht="15.75" customHeight="1">
      <c r="A236" s="210"/>
      <c r="B236" s="211"/>
      <c r="H236" s="212"/>
      <c r="I236" s="212"/>
      <c r="J236" s="212"/>
      <c r="K236" s="212"/>
      <c r="L236" s="212"/>
      <c r="M236" s="213"/>
      <c r="N236" s="212"/>
      <c r="O236" s="212"/>
      <c r="P236" s="212"/>
      <c r="Q236" s="212"/>
      <c r="R236" s="213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</row>
    <row r="237" spans="1:38" ht="15.75" customHeight="1">
      <c r="M237" s="213"/>
      <c r="R237" s="213"/>
    </row>
    <row r="238" spans="1:38" ht="15.75" customHeight="1">
      <c r="M238" s="213"/>
      <c r="R238" s="213"/>
    </row>
    <row r="239" spans="1:38" ht="15.75" customHeight="1">
      <c r="M239" s="213"/>
      <c r="R239" s="213"/>
    </row>
    <row r="240" spans="1:3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  <row r="761" spans="13:18" ht="15.75" customHeight="1">
      <c r="M761" s="213"/>
      <c r="R761" s="213"/>
    </row>
    <row r="762" spans="13:18" ht="15.75" customHeight="1">
      <c r="M762" s="213"/>
      <c r="R762" s="213"/>
    </row>
    <row r="763" spans="13:18" ht="15.75" customHeight="1">
      <c r="M763" s="213"/>
      <c r="R763" s="213"/>
    </row>
    <row r="764" spans="13:18" ht="15.75" customHeight="1">
      <c r="M764" s="213"/>
      <c r="R764" s="213"/>
    </row>
  </sheetData>
  <sheetProtection password="C6D3" sheet="1" objects="1" scenarios="1" formatCells="0" formatColumns="0" formatRows="0" insertColumns="0" insertRows="0" insertHyperlinks="0" deleteColumns="0" deleteRows="0"/>
  <mergeCells count="43">
    <mergeCell ref="B29:B31"/>
    <mergeCell ref="B43:B45"/>
    <mergeCell ref="F4:G5"/>
    <mergeCell ref="D5:D6"/>
    <mergeCell ref="E5:E6"/>
    <mergeCell ref="C24:C25"/>
    <mergeCell ref="F36:F41"/>
    <mergeCell ref="G36:G41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7" priority="287">
      <formula>s</formula>
    </cfRule>
  </conditionalFormatting>
  <conditionalFormatting sqref="N6:Q7">
    <cfRule type="cellIs" dxfId="26" priority="288" operator="equal">
      <formula>"n"</formula>
    </cfRule>
  </conditionalFormatting>
  <conditionalFormatting sqref="N6:Q7">
    <cfRule type="cellIs" dxfId="25" priority="289" operator="equal">
      <formula>"n"</formula>
    </cfRule>
  </conditionalFormatting>
  <conditionalFormatting sqref="N6:Q7">
    <cfRule type="containsText" dxfId="24" priority="290" operator="containsText" text="s">
      <formula>NOT(ISERROR(SEARCH("s",N6)))</formula>
    </cfRule>
  </conditionalFormatting>
  <conditionalFormatting sqref="N6:Q7">
    <cfRule type="cellIs" dxfId="23" priority="291" operator="equal">
      <formula>"s"</formula>
    </cfRule>
  </conditionalFormatting>
  <conditionalFormatting sqref="W7:W115 AB7:AB115 AG7:AG115 AL7:AL115">
    <cfRule type="cellIs" dxfId="22" priority="292" operator="greaterThan">
      <formula>0.69</formula>
    </cfRule>
    <cfRule type="cellIs" dxfId="21" priority="293" operator="between">
      <formula>0.01</formula>
      <formula>0.49</formula>
    </cfRule>
    <cfRule type="cellIs" dxfId="20" priority="294" operator="between">
      <formula>0.5</formula>
      <formula>0.69</formula>
    </cfRule>
    <cfRule type="cellIs" dxfId="19" priority="295" operator="greaterThan">
      <formula>0.69</formula>
    </cfRule>
  </conditionalFormatting>
  <conditionalFormatting sqref="W7:W115 AB7:AB115 AG7:AG115 AL7:AL115">
    <cfRule type="cellIs" dxfId="18" priority="296" operator="between">
      <formula>0.01</formula>
      <formula>0.49</formula>
    </cfRule>
  </conditionalFormatting>
  <conditionalFormatting sqref="N7:Q114">
    <cfRule type="containsText" dxfId="17" priority="299" operator="containsText" text="s">
      <formula>NOT(ISERROR(SEARCH("s",N7)))</formula>
    </cfRule>
  </conditionalFormatting>
  <conditionalFormatting sqref="H7 F12:H16 F10:G11 H8:L8 H9:H114 I7:L114">
    <cfRule type="containsText" dxfId="16" priority="303" operator="containsText" text="s">
      <formula>NOT(ISERROR(SEARCH("s",F7)))</formula>
    </cfRule>
    <cfRule type="containsText" dxfId="15" priority="304" operator="containsText" text="n">
      <formula>NOT(ISERROR(SEARCH("n",F7)))</formula>
    </cfRule>
  </conditionalFormatting>
  <conditionalFormatting sqref="C17">
    <cfRule type="colorScale" priority="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 C49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 C108">
    <cfRule type="colorScale" priority="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5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5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:C52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1">
    <cfRule type="containsText" dxfId="14" priority="1" operator="containsText" text="s">
      <formula>NOT(ISERROR(SEARCH("s",H101)))</formula>
    </cfRule>
    <cfRule type="containsText" dxfId="13" priority="2" operator="containsText" text="n">
      <formula>NOT(ISERROR(SEARCH("n",H101)))</formula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0" r:id="rId5" display="4522"/>
    <hyperlink ref="F10" r:id="rId6" display="332"/>
    <hyperlink ref="G11" r:id="rId7" display="19300"/>
    <hyperlink ref="F11" r:id="rId8" display="1628"/>
    <hyperlink ref="F12" r:id="rId9" display="404"/>
    <hyperlink ref="G12" r:id="rId10" display="5572"/>
    <hyperlink ref="G13" r:id="rId11" display="13684"/>
    <hyperlink ref="F13" r:id="rId12" display="1561"/>
    <hyperlink ref="G14" r:id="rId13" display="9921"/>
    <hyperlink ref="F14" r:id="rId14" display="726"/>
    <hyperlink ref="G15" r:id="rId15" display="8868"/>
    <hyperlink ref="F15" r:id="rId16" display="633"/>
    <hyperlink ref="G16" r:id="rId17" display="5794"/>
    <hyperlink ref="F16" r:id="rId18" display="435"/>
    <hyperlink ref="G18" r:id="rId19" display="1875"/>
    <hyperlink ref="F18" r:id="rId20" display="145"/>
    <hyperlink ref="G19" r:id="rId21" display="26815"/>
    <hyperlink ref="F19" r:id="rId22" display="3543"/>
    <hyperlink ref="G21" r:id="rId23" display="3244"/>
    <hyperlink ref="F21" r:id="rId24" display="927"/>
    <hyperlink ref="G22" r:id="rId25" display="83"/>
    <hyperlink ref="F22" r:id="rId26" display="9"/>
    <hyperlink ref="G23" r:id="rId27" display="3192"/>
    <hyperlink ref="F23" r:id="rId28" display="328"/>
    <hyperlink ref="G24" r:id="rId29" display="1642"/>
    <hyperlink ref="F24" r:id="rId30" display="445"/>
    <hyperlink ref="G25" r:id="rId31" display="6192"/>
    <hyperlink ref="F25" r:id="rId32" display="1449"/>
    <hyperlink ref="G26" r:id="rId33" display="494"/>
    <hyperlink ref="F26" r:id="rId34" display="291"/>
    <hyperlink ref="G34" r:id="rId35" display="631"/>
    <hyperlink ref="F34" r:id="rId36" display="251"/>
    <hyperlink ref="G43" r:id="rId37" display="3031"/>
    <hyperlink ref="F43" r:id="rId38" display="426"/>
    <hyperlink ref="G44" r:id="rId39" display="283"/>
    <hyperlink ref="F44" r:id="rId40" display="95"/>
    <hyperlink ref="G45" r:id="rId41" display="2502"/>
    <hyperlink ref="F45" r:id="rId42" display="390"/>
    <hyperlink ref="G46" r:id="rId43" display="824"/>
    <hyperlink ref="F46" r:id="rId44" display="32"/>
    <hyperlink ref="G49" r:id="rId45" display="10978"/>
    <hyperlink ref="F49" r:id="rId46" display="456"/>
    <hyperlink ref="G54" r:id="rId47" display="2265"/>
    <hyperlink ref="F54" r:id="rId48" display="52"/>
    <hyperlink ref="G55" r:id="rId49" display="844"/>
    <hyperlink ref="F55" r:id="rId50" display="69"/>
    <hyperlink ref="G56" r:id="rId51" display="2467"/>
    <hyperlink ref="F56" r:id="rId52" display="47"/>
    <hyperlink ref="G57" r:id="rId53" display="769"/>
    <hyperlink ref="F57" r:id="rId54" display="79"/>
    <hyperlink ref="G58" r:id="rId55" display="512"/>
    <hyperlink ref="F58" r:id="rId56" display="14"/>
    <hyperlink ref="G59" r:id="rId57" display="187"/>
    <hyperlink ref="F59" r:id="rId58" display="41"/>
    <hyperlink ref="G60" r:id="rId59" display="9029"/>
    <hyperlink ref="F60" r:id="rId60" display="282"/>
    <hyperlink ref="G61" r:id="rId61" display="1538"/>
    <hyperlink ref="F61" r:id="rId62" display="45"/>
    <hyperlink ref="G62" r:id="rId63" display="3724"/>
    <hyperlink ref="F62" r:id="rId64" display="102"/>
    <hyperlink ref="G63" r:id="rId65" display="3807"/>
    <hyperlink ref="F63" r:id="rId66" display="111"/>
    <hyperlink ref="G64" r:id="rId67" display="2826"/>
    <hyperlink ref="F64" r:id="rId68" display="51"/>
    <hyperlink ref="G65" r:id="rId69" display="272"/>
    <hyperlink ref="F65" r:id="rId70" display="7"/>
    <hyperlink ref="G67" r:id="rId71" display="1649"/>
    <hyperlink ref="F67" r:id="rId72" display="80"/>
    <hyperlink ref="G68" r:id="rId73" display="11372"/>
    <hyperlink ref="F68" r:id="rId74" display="626"/>
    <hyperlink ref="G69" r:id="rId75" display="4924"/>
    <hyperlink ref="F69" r:id="rId76" display="122"/>
    <hyperlink ref="G70" r:id="rId77" display="3888"/>
    <hyperlink ref="F70" r:id="rId78" display="93"/>
    <hyperlink ref="G71" r:id="rId79" display="701"/>
    <hyperlink ref="F71" r:id="rId80" display="326"/>
    <hyperlink ref="G72" r:id="rId81" display="84"/>
    <hyperlink ref="F72" r:id="rId82" display="15"/>
    <hyperlink ref="G74" r:id="rId83" display="680"/>
    <hyperlink ref="F74" r:id="rId84" display="149"/>
    <hyperlink ref="G75" r:id="rId85" display="207"/>
    <hyperlink ref="F75" r:id="rId86" display="75"/>
    <hyperlink ref="G76" r:id="rId87" display="523"/>
    <hyperlink ref="F76" r:id="rId88" display="88"/>
    <hyperlink ref="G79" r:id="rId89" display="4140"/>
    <hyperlink ref="F79" r:id="rId90" display="154"/>
    <hyperlink ref="G80" r:id="rId91" display="3177"/>
    <hyperlink ref="F80" r:id="rId92" display="119"/>
    <hyperlink ref="G81" r:id="rId93" display="4448"/>
    <hyperlink ref="F81" r:id="rId94" display="80"/>
    <hyperlink ref="G84" r:id="rId95" display="1362"/>
    <hyperlink ref="F84" r:id="rId96" display="112"/>
    <hyperlink ref="G85" r:id="rId97" display="1280"/>
    <hyperlink ref="F85" r:id="rId98" display="122"/>
    <hyperlink ref="G86" r:id="rId99" display="68"/>
    <hyperlink ref="F86" r:id="rId100" display="9"/>
    <hyperlink ref="G87" r:id="rId101" display="553"/>
    <hyperlink ref="F87" r:id="rId102" display="70"/>
    <hyperlink ref="G88" r:id="rId103" display="133"/>
    <hyperlink ref="F88" r:id="rId104" display="10"/>
    <hyperlink ref="G89" r:id="rId105" display="1182"/>
    <hyperlink ref="F89" r:id="rId106" display="106"/>
    <hyperlink ref="G90" r:id="rId107" display="202"/>
    <hyperlink ref="F90" r:id="rId108" display="30"/>
    <hyperlink ref="G91" r:id="rId109" display="275"/>
    <hyperlink ref="F91" r:id="rId110" display="19"/>
    <hyperlink ref="G92" r:id="rId111" display="517"/>
    <hyperlink ref="F92" r:id="rId112" display="35"/>
    <hyperlink ref="G93" r:id="rId113" display="200"/>
    <hyperlink ref="F93" r:id="rId114" display="57"/>
    <hyperlink ref="G109" r:id="rId115" display="16"/>
    <hyperlink ref="F109" r:id="rId116" display="105"/>
    <hyperlink ref="G113" r:id="rId117" display="98"/>
    <hyperlink ref="F113" r:id="rId118" display="357"/>
    <hyperlink ref="G114" r:id="rId119" display="17"/>
    <hyperlink ref="F114" r:id="rId120" display="63"/>
    <hyperlink ref="G95" r:id="rId121" display="11372"/>
    <hyperlink ref="F95" r:id="rId122" display="626"/>
    <hyperlink ref="G97" r:id="rId123" display="281"/>
    <hyperlink ref="F97" r:id="rId124" display="13"/>
    <hyperlink ref="G98" r:id="rId125" display="115"/>
    <hyperlink ref="F98" r:id="rId126" display="22"/>
    <hyperlink ref="G101" r:id="rId127" display="825"/>
    <hyperlink ref="F101" r:id="rId128" display="89"/>
    <hyperlink ref="G103" r:id="rId129" display="200"/>
    <hyperlink ref="F103" r:id="rId130" display="57"/>
    <hyperlink ref="G28" r:id="rId131" display="411"/>
    <hyperlink ref="F28" r:id="rId132" display="105"/>
    <hyperlink ref="F29" r:id="rId133" display="256"/>
    <hyperlink ref="G29" r:id="rId134" display="926"/>
    <hyperlink ref="G30" r:id="rId135" display="307"/>
    <hyperlink ref="F30" r:id="rId136" display="65"/>
    <hyperlink ref="G31" r:id="rId137" display="335"/>
    <hyperlink ref="F31" r:id="rId138" display="74"/>
    <hyperlink ref="G32" r:id="rId139" display="591"/>
    <hyperlink ref="F32" r:id="rId140" display="189"/>
    <hyperlink ref="G33" r:id="rId141" display="790"/>
    <hyperlink ref="F33" r:id="rId142" display="189"/>
    <hyperlink ref="F35" r:id="rId143" display="242"/>
    <hyperlink ref="G35" r:id="rId144" display="1261"/>
    <hyperlink ref="G36" r:id="rId145" display="175"/>
    <hyperlink ref="F36" r:id="rId146" display="20"/>
    <hyperlink ref="G7" r:id="rId147" display="96751"/>
    <hyperlink ref="F7" r:id="rId148" display="6948"/>
    <hyperlink ref="G53" r:id="rId149" display="38929"/>
    <hyperlink ref="F53" r:id="rId150" display="885"/>
    <hyperlink ref="G66" r:id="rId151" display="29930"/>
    <hyperlink ref="F66" r:id="rId152" display="1366"/>
    <hyperlink ref="G78" r:id="rId153" display="20934"/>
    <hyperlink ref="F78" r:id="rId154" display="478"/>
    <hyperlink ref="G83" r:id="rId155" display="8994"/>
    <hyperlink ref="F83" r:id="rId156" display="682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7"/>
  <drawing r:id="rId15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90" zoomScaleNormal="9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41">
        <f ca="1">NOW()</f>
        <v>45584.601392708333</v>
      </c>
      <c r="V2" s="541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53" t="s">
        <v>152</v>
      </c>
      <c r="Z4" s="454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89">
        <f>Controle!AA9</f>
        <v>0.125</v>
      </c>
      <c r="Z5" s="490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45579</v>
      </c>
      <c r="F6" s="21"/>
      <c r="G6" s="22"/>
      <c r="H6" s="23"/>
      <c r="I6" s="78">
        <v>45746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162</v>
      </c>
      <c r="R6" s="238"/>
      <c r="S6" s="22"/>
      <c r="T6" s="239"/>
      <c r="U6" s="240"/>
      <c r="V6" s="21"/>
      <c r="W6" s="22"/>
      <c r="X6" s="21"/>
      <c r="Y6" s="491"/>
      <c r="Z6" s="492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537" t="s">
        <v>126</v>
      </c>
      <c r="N7" s="538"/>
      <c r="O7" s="538"/>
      <c r="P7" s="538"/>
      <c r="Q7" s="539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535">
        <v>1</v>
      </c>
      <c r="C8" s="535"/>
      <c r="D8" s="542" t="s">
        <v>14</v>
      </c>
      <c r="E8" s="542"/>
      <c r="F8" s="542"/>
      <c r="G8" s="245"/>
      <c r="H8" s="542" t="s">
        <v>15</v>
      </c>
      <c r="I8" s="542"/>
      <c r="J8" s="542"/>
      <c r="K8" s="245"/>
      <c r="L8" s="542" t="s">
        <v>16</v>
      </c>
      <c r="M8" s="543"/>
      <c r="N8" s="543"/>
      <c r="O8" s="245"/>
      <c r="P8" s="543" t="s">
        <v>17</v>
      </c>
      <c r="Q8" s="543"/>
      <c r="R8" s="542"/>
      <c r="S8" s="245"/>
      <c r="T8" s="542" t="s">
        <v>18</v>
      </c>
      <c r="U8" s="542"/>
      <c r="V8" s="542"/>
      <c r="W8" s="245"/>
      <c r="X8" s="542" t="s">
        <v>19</v>
      </c>
      <c r="Y8" s="542"/>
      <c r="Z8" s="542"/>
      <c r="AA8" s="245"/>
      <c r="AB8" s="542" t="s">
        <v>20</v>
      </c>
      <c r="AC8" s="542"/>
      <c r="AD8" s="542"/>
      <c r="AE8" s="9"/>
      <c r="AF8" s="246" t="s">
        <v>21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535"/>
      <c r="C9" s="535"/>
      <c r="D9" s="248" t="s">
        <v>22</v>
      </c>
      <c r="E9" s="249">
        <f>E6</f>
        <v>45579</v>
      </c>
      <c r="F9" s="250"/>
      <c r="G9" s="251"/>
      <c r="H9" s="252" t="s">
        <v>22</v>
      </c>
      <c r="I9" s="253">
        <f>E9+1</f>
        <v>45580</v>
      </c>
      <c r="J9" s="250"/>
      <c r="K9" s="251"/>
      <c r="L9" s="252" t="s">
        <v>22</v>
      </c>
      <c r="M9" s="253">
        <f>I9+1</f>
        <v>45581</v>
      </c>
      <c r="N9" s="250"/>
      <c r="O9" s="251"/>
      <c r="P9" s="252" t="s">
        <v>22</v>
      </c>
      <c r="Q9" s="253">
        <f>M9+1</f>
        <v>45582</v>
      </c>
      <c r="R9" s="250"/>
      <c r="S9" s="251"/>
      <c r="T9" s="252" t="s">
        <v>22</v>
      </c>
      <c r="U9" s="253">
        <f>Q9+1</f>
        <v>45583</v>
      </c>
      <c r="V9" s="250"/>
      <c r="W9" s="251"/>
      <c r="X9" s="252" t="s">
        <v>22</v>
      </c>
      <c r="Y9" s="253">
        <f>U9+1</f>
        <v>45584</v>
      </c>
      <c r="Z9" s="250"/>
      <c r="AA9" s="251"/>
      <c r="AB9" s="252" t="s">
        <v>22</v>
      </c>
      <c r="AC9" s="253">
        <f>Y9+1</f>
        <v>45585</v>
      </c>
      <c r="AD9" s="250"/>
      <c r="AE9" s="9"/>
      <c r="AF9" s="254" t="s">
        <v>21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535"/>
      <c r="C10" s="535"/>
      <c r="D10" s="185"/>
      <c r="E10" s="186" t="s">
        <v>142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535"/>
      <c r="C11" s="535"/>
      <c r="D11" s="185"/>
      <c r="E11" s="186" t="s">
        <v>127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535"/>
      <c r="C12" s="535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535"/>
      <c r="C13" s="535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535"/>
      <c r="C14" s="535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535"/>
      <c r="C15" s="535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535"/>
      <c r="C16" s="535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535"/>
      <c r="C17" s="535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144</v>
      </c>
      <c r="E18" s="333">
        <f>F18/$AC$6</f>
        <v>0.6</v>
      </c>
      <c r="F18" s="334">
        <f>SUM(F10:F17)</f>
        <v>0.125</v>
      </c>
      <c r="G18" s="335"/>
      <c r="H18" s="332" t="s">
        <v>144</v>
      </c>
      <c r="I18" s="333">
        <f>J18/$AC$6</f>
        <v>0</v>
      </c>
      <c r="J18" s="334">
        <f>SUM(J10:J17)</f>
        <v>0</v>
      </c>
      <c r="K18" s="335"/>
      <c r="L18" s="332" t="s">
        <v>144</v>
      </c>
      <c r="M18" s="333">
        <f>N18/$AC$6</f>
        <v>0</v>
      </c>
      <c r="N18" s="334">
        <f>SUM(N10:N17)</f>
        <v>0</v>
      </c>
      <c r="O18" s="335"/>
      <c r="P18" s="332" t="s">
        <v>144</v>
      </c>
      <c r="Q18" s="333">
        <f>R18/$AC$6</f>
        <v>0</v>
      </c>
      <c r="R18" s="334">
        <f>SUM(R10:R17)</f>
        <v>0</v>
      </c>
      <c r="S18" s="335"/>
      <c r="T18" s="332" t="s">
        <v>144</v>
      </c>
      <c r="U18" s="333">
        <f>V18/$AC$6</f>
        <v>0</v>
      </c>
      <c r="V18" s="334">
        <f>SUM(V10:V17)</f>
        <v>0</v>
      </c>
      <c r="W18" s="335"/>
      <c r="X18" s="332" t="s">
        <v>144</v>
      </c>
      <c r="Y18" s="333">
        <f>Z18/$AC$6</f>
        <v>0</v>
      </c>
      <c r="Z18" s="334">
        <f>SUM(Z10:Z17)</f>
        <v>0</v>
      </c>
      <c r="AA18" s="335"/>
      <c r="AB18" s="332" t="s">
        <v>144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535">
        <f>B8+1</f>
        <v>2</v>
      </c>
      <c r="C21" s="535"/>
      <c r="D21" s="536" t="s">
        <v>14</v>
      </c>
      <c r="E21" s="536"/>
      <c r="F21" s="536"/>
      <c r="G21" s="29"/>
      <c r="H21" s="536" t="s">
        <v>15</v>
      </c>
      <c r="I21" s="536"/>
      <c r="J21" s="536"/>
      <c r="K21" s="29"/>
      <c r="L21" s="536" t="s">
        <v>16</v>
      </c>
      <c r="M21" s="536"/>
      <c r="N21" s="536"/>
      <c r="O21" s="29"/>
      <c r="P21" s="536" t="s">
        <v>17</v>
      </c>
      <c r="Q21" s="536"/>
      <c r="R21" s="536"/>
      <c r="S21" s="29"/>
      <c r="T21" s="536" t="s">
        <v>18</v>
      </c>
      <c r="U21" s="536"/>
      <c r="V21" s="536"/>
      <c r="W21" s="29"/>
      <c r="X21" s="536" t="s">
        <v>19</v>
      </c>
      <c r="Y21" s="536"/>
      <c r="Z21" s="536"/>
      <c r="AA21" s="29"/>
      <c r="AB21" s="536" t="s">
        <v>20</v>
      </c>
      <c r="AC21" s="536"/>
      <c r="AD21" s="536"/>
      <c r="AE21" s="11"/>
      <c r="AF21" s="30" t="s">
        <v>21</v>
      </c>
      <c r="AG21" s="10"/>
      <c r="AH21" s="311" t="s">
        <v>125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535"/>
      <c r="C22" s="535"/>
      <c r="D22" s="41" t="s">
        <v>22</v>
      </c>
      <c r="E22" s="42">
        <f>AC9+1</f>
        <v>45586</v>
      </c>
      <c r="F22" s="43"/>
      <c r="G22" s="31"/>
      <c r="H22" s="44" t="s">
        <v>22</v>
      </c>
      <c r="I22" s="42">
        <f>E22+1</f>
        <v>45587</v>
      </c>
      <c r="J22" s="43"/>
      <c r="K22" s="31"/>
      <c r="L22" s="44" t="s">
        <v>22</v>
      </c>
      <c r="M22" s="42">
        <f>I22+1</f>
        <v>45588</v>
      </c>
      <c r="N22" s="43"/>
      <c r="O22" s="31"/>
      <c r="P22" s="44" t="s">
        <v>22</v>
      </c>
      <c r="Q22" s="42">
        <f>M22+1</f>
        <v>45589</v>
      </c>
      <c r="R22" s="43"/>
      <c r="S22" s="31"/>
      <c r="T22" s="44" t="s">
        <v>22</v>
      </c>
      <c r="U22" s="42">
        <f>Q22+1</f>
        <v>45590</v>
      </c>
      <c r="V22" s="43"/>
      <c r="W22" s="31"/>
      <c r="X22" s="44" t="s">
        <v>22</v>
      </c>
      <c r="Y22" s="42">
        <f>U22+1</f>
        <v>45591</v>
      </c>
      <c r="Z22" s="43"/>
      <c r="AA22" s="31"/>
      <c r="AB22" s="44" t="s">
        <v>22</v>
      </c>
      <c r="AC22" s="42">
        <f>Y22+1</f>
        <v>45592</v>
      </c>
      <c r="AD22" s="43"/>
      <c r="AE22" s="11"/>
      <c r="AF22" s="32" t="s">
        <v>21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535"/>
      <c r="C23" s="535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535"/>
      <c r="C24" s="535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9"/>
      <c r="AI24" s="11"/>
      <c r="AJ24" s="540" t="s">
        <v>146</v>
      </c>
      <c r="AK24" s="540"/>
      <c r="AL24" s="540"/>
      <c r="AM24" s="540"/>
      <c r="AN24" s="540"/>
      <c r="AO24" s="540"/>
      <c r="AP24" s="540"/>
      <c r="AQ24" s="540"/>
      <c r="AR24" s="540"/>
    </row>
    <row r="25" spans="1:125" ht="20.25" customHeight="1">
      <c r="A25" s="5"/>
      <c r="B25" s="535"/>
      <c r="C25" s="535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143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535"/>
      <c r="C26" s="535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535"/>
      <c r="C27" s="535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535"/>
      <c r="C28" s="535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535"/>
      <c r="C29" s="535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535"/>
      <c r="C30" s="535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144</v>
      </c>
      <c r="E31" s="333">
        <f>F31/$AC$6</f>
        <v>0</v>
      </c>
      <c r="F31" s="334">
        <f>SUM(F23:F30)</f>
        <v>0</v>
      </c>
      <c r="G31" s="335"/>
      <c r="H31" s="332" t="s">
        <v>144</v>
      </c>
      <c r="I31" s="333">
        <f>J31/$AC$6</f>
        <v>0</v>
      </c>
      <c r="J31" s="334">
        <f>SUM(J23:J30)</f>
        <v>0</v>
      </c>
      <c r="K31" s="335"/>
      <c r="L31" s="332" t="s">
        <v>144</v>
      </c>
      <c r="M31" s="333">
        <f>N31/$AC$6</f>
        <v>0</v>
      </c>
      <c r="N31" s="334">
        <f>SUM(N23:N30)</f>
        <v>0</v>
      </c>
      <c r="O31" s="335"/>
      <c r="P31" s="332" t="s">
        <v>144</v>
      </c>
      <c r="Q31" s="333">
        <f>R31/$AC$6</f>
        <v>0</v>
      </c>
      <c r="R31" s="334">
        <f>SUM(R23:R30)</f>
        <v>0</v>
      </c>
      <c r="S31" s="335"/>
      <c r="T31" s="332" t="s">
        <v>144</v>
      </c>
      <c r="U31" s="333">
        <f>V31/$AC$6</f>
        <v>0</v>
      </c>
      <c r="V31" s="334">
        <f>SUM(V23:V30)</f>
        <v>0</v>
      </c>
      <c r="W31" s="335"/>
      <c r="X31" s="332" t="s">
        <v>144</v>
      </c>
      <c r="Y31" s="333">
        <f>Z31/$AC$6</f>
        <v>0</v>
      </c>
      <c r="Z31" s="334">
        <f>SUM(Z23:Z30)</f>
        <v>0</v>
      </c>
      <c r="AA31" s="335"/>
      <c r="AB31" s="332" t="s">
        <v>144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535">
        <f>B21+1</f>
        <v>3</v>
      </c>
      <c r="C33" s="535"/>
      <c r="D33" s="536" t="s">
        <v>14</v>
      </c>
      <c r="E33" s="536"/>
      <c r="F33" s="536"/>
      <c r="G33" s="29"/>
      <c r="H33" s="536" t="s">
        <v>15</v>
      </c>
      <c r="I33" s="536"/>
      <c r="J33" s="536"/>
      <c r="K33" s="29"/>
      <c r="L33" s="536" t="s">
        <v>16</v>
      </c>
      <c r="M33" s="536"/>
      <c r="N33" s="536"/>
      <c r="O33" s="29"/>
      <c r="P33" s="536" t="s">
        <v>17</v>
      </c>
      <c r="Q33" s="536"/>
      <c r="R33" s="536"/>
      <c r="S33" s="29"/>
      <c r="T33" s="536" t="s">
        <v>18</v>
      </c>
      <c r="U33" s="536"/>
      <c r="V33" s="536"/>
      <c r="W33" s="29"/>
      <c r="X33" s="536" t="s">
        <v>19</v>
      </c>
      <c r="Y33" s="536"/>
      <c r="Z33" s="536"/>
      <c r="AA33" s="29"/>
      <c r="AB33" s="536" t="s">
        <v>20</v>
      </c>
      <c r="AC33" s="536"/>
      <c r="AD33" s="536"/>
      <c r="AE33" s="11"/>
      <c r="AF33" s="30" t="s">
        <v>21</v>
      </c>
      <c r="AG33" s="10"/>
      <c r="AH33" s="161" t="s">
        <v>125</v>
      </c>
      <c r="AI33" s="297"/>
      <c r="AJ33" s="17"/>
    </row>
    <row r="34" spans="1:36" ht="18" customHeight="1">
      <c r="A34" s="5"/>
      <c r="B34" s="535"/>
      <c r="C34" s="535"/>
      <c r="D34" s="41" t="s">
        <v>22</v>
      </c>
      <c r="E34" s="42">
        <f>AC22+1</f>
        <v>45593</v>
      </c>
      <c r="F34" s="43"/>
      <c r="G34" s="31"/>
      <c r="H34" s="44" t="s">
        <v>22</v>
      </c>
      <c r="I34" s="42">
        <f>E34+1</f>
        <v>45594</v>
      </c>
      <c r="J34" s="43"/>
      <c r="K34" s="31"/>
      <c r="L34" s="44" t="s">
        <v>22</v>
      </c>
      <c r="M34" s="42">
        <f>I34+1</f>
        <v>45595</v>
      </c>
      <c r="N34" s="43"/>
      <c r="O34" s="31"/>
      <c r="P34" s="44" t="s">
        <v>22</v>
      </c>
      <c r="Q34" s="42">
        <f>M34+1</f>
        <v>45596</v>
      </c>
      <c r="R34" s="43"/>
      <c r="S34" s="31"/>
      <c r="T34" s="44" t="s">
        <v>22</v>
      </c>
      <c r="U34" s="42">
        <f>Q34+1</f>
        <v>45597</v>
      </c>
      <c r="V34" s="43"/>
      <c r="W34" s="31"/>
      <c r="X34" s="44" t="s">
        <v>22</v>
      </c>
      <c r="Y34" s="42">
        <f>U34+1</f>
        <v>45598</v>
      </c>
      <c r="Z34" s="43"/>
      <c r="AA34" s="31"/>
      <c r="AB34" s="44" t="s">
        <v>22</v>
      </c>
      <c r="AC34" s="42">
        <f>Y34+1</f>
        <v>45599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535"/>
      <c r="C35" s="535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535"/>
      <c r="C36" s="535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535"/>
      <c r="C37" s="535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535"/>
      <c r="C38" s="535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9"/>
      <c r="AI38" s="11"/>
      <c r="AJ38" s="17"/>
    </row>
    <row r="39" spans="1:36" ht="20.25" customHeight="1">
      <c r="A39" s="5"/>
      <c r="B39" s="535"/>
      <c r="C39" s="535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9"/>
      <c r="AI39" s="11"/>
      <c r="AJ39" s="17"/>
    </row>
    <row r="40" spans="1:36" ht="20.25" customHeight="1">
      <c r="A40" s="5"/>
      <c r="B40" s="535"/>
      <c r="C40" s="535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9"/>
      <c r="AI40" s="11"/>
      <c r="AJ40" s="17"/>
    </row>
    <row r="41" spans="1:36" ht="20.25" customHeight="1">
      <c r="A41" s="5"/>
      <c r="B41" s="535"/>
      <c r="C41" s="535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535"/>
      <c r="C42" s="535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2" t="s">
        <v>144</v>
      </c>
      <c r="E43" s="333">
        <f>F43/$AC$6</f>
        <v>0</v>
      </c>
      <c r="F43" s="334">
        <f>SUM(F35:F42)</f>
        <v>0</v>
      </c>
      <c r="G43" s="335"/>
      <c r="H43" s="332" t="s">
        <v>144</v>
      </c>
      <c r="I43" s="333">
        <f>J43/$AC$6</f>
        <v>0</v>
      </c>
      <c r="J43" s="334">
        <f>SUM(J35:J42)</f>
        <v>0</v>
      </c>
      <c r="K43" s="335"/>
      <c r="L43" s="332" t="s">
        <v>144</v>
      </c>
      <c r="M43" s="333">
        <f>N43/$AC$6</f>
        <v>0</v>
      </c>
      <c r="N43" s="334">
        <f>SUM(N35:N42)</f>
        <v>0</v>
      </c>
      <c r="O43" s="335"/>
      <c r="P43" s="332" t="s">
        <v>144</v>
      </c>
      <c r="Q43" s="333">
        <f>R43/$AC$6</f>
        <v>0</v>
      </c>
      <c r="R43" s="334">
        <f>SUM(R35:R42)</f>
        <v>0</v>
      </c>
      <c r="S43" s="335"/>
      <c r="T43" s="332" t="s">
        <v>144</v>
      </c>
      <c r="U43" s="333">
        <f>V43/$AC$6</f>
        <v>0</v>
      </c>
      <c r="V43" s="334">
        <f>SUM(V35:V42)</f>
        <v>0</v>
      </c>
      <c r="W43" s="335"/>
      <c r="X43" s="332" t="s">
        <v>144</v>
      </c>
      <c r="Y43" s="333">
        <f>Z43/$AC$6</f>
        <v>0</v>
      </c>
      <c r="Z43" s="334">
        <f>SUM(Z35:Z42)</f>
        <v>0</v>
      </c>
      <c r="AA43" s="335"/>
      <c r="AB43" s="332" t="s">
        <v>144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535">
        <f>B33+1</f>
        <v>4</v>
      </c>
      <c r="C45" s="535"/>
      <c r="D45" s="536" t="s">
        <v>14</v>
      </c>
      <c r="E45" s="536"/>
      <c r="F45" s="536"/>
      <c r="G45" s="29"/>
      <c r="H45" s="536" t="s">
        <v>15</v>
      </c>
      <c r="I45" s="536"/>
      <c r="J45" s="536"/>
      <c r="K45" s="29"/>
      <c r="L45" s="536" t="s">
        <v>16</v>
      </c>
      <c r="M45" s="536"/>
      <c r="N45" s="536"/>
      <c r="O45" s="29"/>
      <c r="P45" s="536" t="s">
        <v>17</v>
      </c>
      <c r="Q45" s="536"/>
      <c r="R45" s="536"/>
      <c r="S45" s="29"/>
      <c r="T45" s="536" t="s">
        <v>18</v>
      </c>
      <c r="U45" s="536"/>
      <c r="V45" s="536"/>
      <c r="W45" s="29"/>
      <c r="X45" s="536" t="s">
        <v>19</v>
      </c>
      <c r="Y45" s="536"/>
      <c r="Z45" s="536"/>
      <c r="AA45" s="29"/>
      <c r="AB45" s="536" t="s">
        <v>20</v>
      </c>
      <c r="AC45" s="536"/>
      <c r="AD45" s="536"/>
      <c r="AE45" s="11"/>
      <c r="AF45" s="30" t="s">
        <v>21</v>
      </c>
      <c r="AG45" s="10"/>
      <c r="AH45" s="161" t="s">
        <v>125</v>
      </c>
      <c r="AI45" s="297"/>
      <c r="AJ45" s="17"/>
    </row>
    <row r="46" spans="1:36" ht="18" customHeight="1">
      <c r="A46" s="5"/>
      <c r="B46" s="535"/>
      <c r="C46" s="535"/>
      <c r="D46" s="41" t="s">
        <v>22</v>
      </c>
      <c r="E46" s="42">
        <f>AC34+1</f>
        <v>45600</v>
      </c>
      <c r="F46" s="43"/>
      <c r="G46" s="31"/>
      <c r="H46" s="44" t="s">
        <v>22</v>
      </c>
      <c r="I46" s="42">
        <f>E46+1</f>
        <v>45601</v>
      </c>
      <c r="J46" s="43"/>
      <c r="K46" s="31"/>
      <c r="L46" s="44" t="s">
        <v>22</v>
      </c>
      <c r="M46" s="42">
        <f>I46+1</f>
        <v>45602</v>
      </c>
      <c r="N46" s="43"/>
      <c r="O46" s="31"/>
      <c r="P46" s="44" t="s">
        <v>22</v>
      </c>
      <c r="Q46" s="42">
        <f>M46+1</f>
        <v>45603</v>
      </c>
      <c r="R46" s="43"/>
      <c r="S46" s="31"/>
      <c r="T46" s="44" t="s">
        <v>22</v>
      </c>
      <c r="U46" s="42">
        <f>Q46+1</f>
        <v>45604</v>
      </c>
      <c r="V46" s="43"/>
      <c r="W46" s="31"/>
      <c r="X46" s="44" t="s">
        <v>22</v>
      </c>
      <c r="Y46" s="42">
        <f>U46+1</f>
        <v>45605</v>
      </c>
      <c r="Z46" s="43"/>
      <c r="AA46" s="31"/>
      <c r="AB46" s="44" t="s">
        <v>22</v>
      </c>
      <c r="AC46" s="42">
        <f>Y46+1</f>
        <v>45606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535"/>
      <c r="C47" s="535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535"/>
      <c r="C48" s="535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535"/>
      <c r="C49" s="535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535"/>
      <c r="C50" s="535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9"/>
      <c r="AI50" s="11"/>
      <c r="AJ50" s="17"/>
    </row>
    <row r="51" spans="1:36" ht="20.25" customHeight="1">
      <c r="A51" s="5"/>
      <c r="B51" s="535"/>
      <c r="C51" s="535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9"/>
      <c r="AI51" s="11"/>
      <c r="AJ51" s="17"/>
    </row>
    <row r="52" spans="1:36" ht="20.25" customHeight="1">
      <c r="A52" s="5"/>
      <c r="B52" s="535"/>
      <c r="C52" s="535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9"/>
      <c r="AI52" s="11"/>
      <c r="AJ52" s="17"/>
    </row>
    <row r="53" spans="1:36" ht="20.25" customHeight="1">
      <c r="A53" s="5"/>
      <c r="B53" s="535"/>
      <c r="C53" s="535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535"/>
      <c r="C54" s="535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2" t="s">
        <v>144</v>
      </c>
      <c r="E55" s="333">
        <f>F55/$AC$6</f>
        <v>0</v>
      </c>
      <c r="F55" s="334">
        <f>SUM(F47:F54)</f>
        <v>0</v>
      </c>
      <c r="G55" s="335"/>
      <c r="H55" s="332" t="s">
        <v>144</v>
      </c>
      <c r="I55" s="333">
        <f>J55/$AC$6</f>
        <v>0</v>
      </c>
      <c r="J55" s="334">
        <f>SUM(J47:J54)</f>
        <v>0</v>
      </c>
      <c r="K55" s="335"/>
      <c r="L55" s="332" t="s">
        <v>144</v>
      </c>
      <c r="M55" s="333">
        <f>N55/$AC$6</f>
        <v>0</v>
      </c>
      <c r="N55" s="334">
        <f>SUM(N47:N54)</f>
        <v>0</v>
      </c>
      <c r="O55" s="335"/>
      <c r="P55" s="332" t="s">
        <v>144</v>
      </c>
      <c r="Q55" s="333">
        <f>R55/$AC$6</f>
        <v>0</v>
      </c>
      <c r="R55" s="334">
        <f>SUM(R47:R54)</f>
        <v>0</v>
      </c>
      <c r="S55" s="335"/>
      <c r="T55" s="332" t="s">
        <v>144</v>
      </c>
      <c r="U55" s="333">
        <f>V55/$AC$6</f>
        <v>0</v>
      </c>
      <c r="V55" s="334">
        <f>SUM(V47:V54)</f>
        <v>0</v>
      </c>
      <c r="W55" s="335"/>
      <c r="X55" s="332" t="s">
        <v>144</v>
      </c>
      <c r="Y55" s="333">
        <f>Z55/$AC$6</f>
        <v>0</v>
      </c>
      <c r="Z55" s="334">
        <f>SUM(Z47:Z54)</f>
        <v>0</v>
      </c>
      <c r="AA55" s="335"/>
      <c r="AB55" s="332" t="s">
        <v>144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535">
        <f>B45+1</f>
        <v>5</v>
      </c>
      <c r="C57" s="535"/>
      <c r="D57" s="536" t="s">
        <v>14</v>
      </c>
      <c r="E57" s="536"/>
      <c r="F57" s="536"/>
      <c r="G57" s="29"/>
      <c r="H57" s="536" t="s">
        <v>15</v>
      </c>
      <c r="I57" s="536"/>
      <c r="J57" s="536"/>
      <c r="K57" s="29"/>
      <c r="L57" s="536" t="s">
        <v>16</v>
      </c>
      <c r="M57" s="536"/>
      <c r="N57" s="536"/>
      <c r="O57" s="29"/>
      <c r="P57" s="536" t="s">
        <v>17</v>
      </c>
      <c r="Q57" s="536"/>
      <c r="R57" s="536"/>
      <c r="S57" s="29"/>
      <c r="T57" s="536" t="s">
        <v>18</v>
      </c>
      <c r="U57" s="536"/>
      <c r="V57" s="536"/>
      <c r="W57" s="29"/>
      <c r="X57" s="536" t="s">
        <v>19</v>
      </c>
      <c r="Y57" s="536"/>
      <c r="Z57" s="536"/>
      <c r="AA57" s="29"/>
      <c r="AB57" s="536" t="s">
        <v>20</v>
      </c>
      <c r="AC57" s="536"/>
      <c r="AD57" s="536"/>
      <c r="AE57" s="11"/>
      <c r="AF57" s="30" t="s">
        <v>21</v>
      </c>
      <c r="AG57" s="10"/>
      <c r="AH57" s="161" t="s">
        <v>125</v>
      </c>
      <c r="AI57" s="297"/>
      <c r="AJ57" s="17"/>
    </row>
    <row r="58" spans="1:36" ht="18" customHeight="1">
      <c r="A58" s="5"/>
      <c r="B58" s="535"/>
      <c r="C58" s="535"/>
      <c r="D58" s="41" t="s">
        <v>22</v>
      </c>
      <c r="E58" s="42">
        <f>AC46+1</f>
        <v>45607</v>
      </c>
      <c r="F58" s="43"/>
      <c r="G58" s="31"/>
      <c r="H58" s="44" t="s">
        <v>22</v>
      </c>
      <c r="I58" s="42">
        <f>E58+1</f>
        <v>45608</v>
      </c>
      <c r="J58" s="43"/>
      <c r="K58" s="31"/>
      <c r="L58" s="44" t="s">
        <v>22</v>
      </c>
      <c r="M58" s="42">
        <f>I58+1</f>
        <v>45609</v>
      </c>
      <c r="N58" s="43"/>
      <c r="O58" s="31"/>
      <c r="P58" s="44" t="s">
        <v>22</v>
      </c>
      <c r="Q58" s="42">
        <f>M58+1</f>
        <v>45610</v>
      </c>
      <c r="R58" s="43"/>
      <c r="S58" s="31"/>
      <c r="T58" s="44" t="s">
        <v>22</v>
      </c>
      <c r="U58" s="42">
        <f>Q58+1</f>
        <v>45611</v>
      </c>
      <c r="V58" s="43"/>
      <c r="W58" s="31"/>
      <c r="X58" s="44" t="s">
        <v>22</v>
      </c>
      <c r="Y58" s="42">
        <f>U58+1</f>
        <v>45612</v>
      </c>
      <c r="Z58" s="43"/>
      <c r="AA58" s="31"/>
      <c r="AB58" s="44" t="s">
        <v>22</v>
      </c>
      <c r="AC58" s="42">
        <f>Y58+1</f>
        <v>45613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535"/>
      <c r="C59" s="535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535"/>
      <c r="C60" s="535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535"/>
      <c r="C61" s="535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535"/>
      <c r="C62" s="535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9"/>
      <c r="AI62" s="11"/>
      <c r="AJ62" s="17"/>
    </row>
    <row r="63" spans="1:36" ht="20.25" customHeight="1">
      <c r="A63" s="5"/>
      <c r="B63" s="535"/>
      <c r="C63" s="535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9"/>
      <c r="AI63" s="11"/>
      <c r="AJ63" s="17"/>
    </row>
    <row r="64" spans="1:36" ht="20.25" customHeight="1">
      <c r="A64" s="5"/>
      <c r="B64" s="535"/>
      <c r="C64" s="535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9"/>
      <c r="AI64" s="11"/>
      <c r="AJ64" s="17"/>
    </row>
    <row r="65" spans="1:36" ht="20.25" customHeight="1">
      <c r="A65" s="5"/>
      <c r="B65" s="535"/>
      <c r="C65" s="535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535"/>
      <c r="C66" s="535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2" t="s">
        <v>144</v>
      </c>
      <c r="E67" s="333">
        <f>F67/$AC$6</f>
        <v>0</v>
      </c>
      <c r="F67" s="334">
        <f>SUM(F59:F66)</f>
        <v>0</v>
      </c>
      <c r="G67" s="335"/>
      <c r="H67" s="332" t="s">
        <v>144</v>
      </c>
      <c r="I67" s="333">
        <f>J67/$AC$6</f>
        <v>0</v>
      </c>
      <c r="J67" s="334">
        <f>SUM(J59:J66)</f>
        <v>0</v>
      </c>
      <c r="K67" s="335"/>
      <c r="L67" s="332" t="s">
        <v>144</v>
      </c>
      <c r="M67" s="333">
        <f>N67/$AC$6</f>
        <v>0</v>
      </c>
      <c r="N67" s="334">
        <f>SUM(N59:N66)</f>
        <v>0</v>
      </c>
      <c r="O67" s="335"/>
      <c r="P67" s="332" t="s">
        <v>144</v>
      </c>
      <c r="Q67" s="333">
        <f>R67/$AC$6</f>
        <v>0</v>
      </c>
      <c r="R67" s="334">
        <f>SUM(R59:R66)</f>
        <v>0</v>
      </c>
      <c r="S67" s="335"/>
      <c r="T67" s="332" t="s">
        <v>144</v>
      </c>
      <c r="U67" s="333">
        <f>V67/$AC$6</f>
        <v>0</v>
      </c>
      <c r="V67" s="334">
        <f>SUM(V59:V66)</f>
        <v>0</v>
      </c>
      <c r="W67" s="335"/>
      <c r="X67" s="332" t="s">
        <v>144</v>
      </c>
      <c r="Y67" s="333">
        <f>Z67/$AC$6</f>
        <v>0</v>
      </c>
      <c r="Z67" s="334">
        <f>SUM(Z59:Z66)</f>
        <v>0</v>
      </c>
      <c r="AA67" s="335"/>
      <c r="AB67" s="332" t="s">
        <v>144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535">
        <f>B57+1</f>
        <v>6</v>
      </c>
      <c r="C69" s="535"/>
      <c r="D69" s="536" t="s">
        <v>14</v>
      </c>
      <c r="E69" s="536"/>
      <c r="F69" s="536"/>
      <c r="G69" s="29"/>
      <c r="H69" s="536" t="s">
        <v>15</v>
      </c>
      <c r="I69" s="536"/>
      <c r="J69" s="536"/>
      <c r="K69" s="29"/>
      <c r="L69" s="536" t="s">
        <v>16</v>
      </c>
      <c r="M69" s="536"/>
      <c r="N69" s="536"/>
      <c r="O69" s="29"/>
      <c r="P69" s="536" t="s">
        <v>17</v>
      </c>
      <c r="Q69" s="536"/>
      <c r="R69" s="536"/>
      <c r="S69" s="29"/>
      <c r="T69" s="536" t="s">
        <v>18</v>
      </c>
      <c r="U69" s="536"/>
      <c r="V69" s="536"/>
      <c r="W69" s="29"/>
      <c r="X69" s="536" t="s">
        <v>19</v>
      </c>
      <c r="Y69" s="536"/>
      <c r="Z69" s="536"/>
      <c r="AA69" s="29"/>
      <c r="AB69" s="536" t="s">
        <v>20</v>
      </c>
      <c r="AC69" s="536"/>
      <c r="AD69" s="536"/>
      <c r="AE69" s="11"/>
      <c r="AF69" s="30" t="s">
        <v>21</v>
      </c>
      <c r="AG69" s="10"/>
      <c r="AH69" s="161" t="s">
        <v>125</v>
      </c>
      <c r="AI69" s="297"/>
      <c r="AJ69" s="17"/>
    </row>
    <row r="70" spans="1:36" ht="18" customHeight="1">
      <c r="A70" s="5"/>
      <c r="B70" s="535"/>
      <c r="C70" s="535"/>
      <c r="D70" s="41" t="s">
        <v>22</v>
      </c>
      <c r="E70" s="42">
        <f>AC58+1</f>
        <v>45614</v>
      </c>
      <c r="F70" s="43"/>
      <c r="G70" s="31"/>
      <c r="H70" s="44" t="s">
        <v>22</v>
      </c>
      <c r="I70" s="42">
        <f>E70+1</f>
        <v>45615</v>
      </c>
      <c r="J70" s="43"/>
      <c r="K70" s="31"/>
      <c r="L70" s="44" t="s">
        <v>22</v>
      </c>
      <c r="M70" s="42">
        <f>I70+1</f>
        <v>45616</v>
      </c>
      <c r="N70" s="43"/>
      <c r="O70" s="31"/>
      <c r="P70" s="44" t="s">
        <v>22</v>
      </c>
      <c r="Q70" s="42">
        <f>M70+1</f>
        <v>45617</v>
      </c>
      <c r="R70" s="43"/>
      <c r="S70" s="31"/>
      <c r="T70" s="44" t="s">
        <v>22</v>
      </c>
      <c r="U70" s="42">
        <f>Q70+1</f>
        <v>45618</v>
      </c>
      <c r="V70" s="43"/>
      <c r="W70" s="31"/>
      <c r="X70" s="44" t="s">
        <v>22</v>
      </c>
      <c r="Y70" s="42">
        <f>U70+1</f>
        <v>45619</v>
      </c>
      <c r="Z70" s="43"/>
      <c r="AA70" s="31"/>
      <c r="AB70" s="44" t="s">
        <v>22</v>
      </c>
      <c r="AC70" s="42">
        <f>Y70+1</f>
        <v>45620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535"/>
      <c r="C71" s="535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535"/>
      <c r="C72" s="535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535"/>
      <c r="C73" s="535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535"/>
      <c r="C74" s="535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9"/>
      <c r="AI74" s="11"/>
      <c r="AJ74" s="17"/>
    </row>
    <row r="75" spans="1:36" ht="20.25" customHeight="1">
      <c r="A75" s="5"/>
      <c r="B75" s="535"/>
      <c r="C75" s="535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9"/>
      <c r="AI75" s="11"/>
      <c r="AJ75" s="17"/>
    </row>
    <row r="76" spans="1:36" ht="20.25" customHeight="1">
      <c r="A76" s="5"/>
      <c r="B76" s="535"/>
      <c r="C76" s="535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9"/>
      <c r="AI76" s="11"/>
      <c r="AJ76" s="17"/>
    </row>
    <row r="77" spans="1:36" ht="20.25" customHeight="1">
      <c r="A77" s="5"/>
      <c r="B77" s="535"/>
      <c r="C77" s="535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535"/>
      <c r="C78" s="535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2" t="s">
        <v>144</v>
      </c>
      <c r="E79" s="333">
        <f>F79/$AC$6</f>
        <v>0</v>
      </c>
      <c r="F79" s="334">
        <f>SUM(F71:F78)</f>
        <v>0</v>
      </c>
      <c r="G79" s="335"/>
      <c r="H79" s="332" t="s">
        <v>144</v>
      </c>
      <c r="I79" s="333">
        <f>J79/$AC$6</f>
        <v>0</v>
      </c>
      <c r="J79" s="334">
        <f>SUM(J71:J78)</f>
        <v>0</v>
      </c>
      <c r="K79" s="335"/>
      <c r="L79" s="332" t="s">
        <v>144</v>
      </c>
      <c r="M79" s="333">
        <f>N79/$AC$6</f>
        <v>0</v>
      </c>
      <c r="N79" s="334">
        <f>SUM(N71:N78)</f>
        <v>0</v>
      </c>
      <c r="O79" s="335"/>
      <c r="P79" s="332" t="s">
        <v>144</v>
      </c>
      <c r="Q79" s="333">
        <f>R79/$AC$6</f>
        <v>0</v>
      </c>
      <c r="R79" s="334">
        <f>SUM(R71:R78)</f>
        <v>0</v>
      </c>
      <c r="S79" s="335"/>
      <c r="T79" s="332" t="s">
        <v>144</v>
      </c>
      <c r="U79" s="333">
        <f>V79/$AC$6</f>
        <v>0</v>
      </c>
      <c r="V79" s="334">
        <f>SUM(V71:V78)</f>
        <v>0</v>
      </c>
      <c r="W79" s="335"/>
      <c r="X79" s="332" t="s">
        <v>144</v>
      </c>
      <c r="Y79" s="333">
        <f>Z79/$AC$6</f>
        <v>0</v>
      </c>
      <c r="Z79" s="334">
        <f>SUM(Z71:Z78)</f>
        <v>0</v>
      </c>
      <c r="AA79" s="335"/>
      <c r="AB79" s="332" t="s">
        <v>144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535">
        <f>B69+1</f>
        <v>7</v>
      </c>
      <c r="C81" s="535"/>
      <c r="D81" s="536" t="s">
        <v>14</v>
      </c>
      <c r="E81" s="536"/>
      <c r="F81" s="536"/>
      <c r="G81" s="29"/>
      <c r="H81" s="536" t="s">
        <v>15</v>
      </c>
      <c r="I81" s="536"/>
      <c r="J81" s="536"/>
      <c r="K81" s="29"/>
      <c r="L81" s="536" t="s">
        <v>16</v>
      </c>
      <c r="M81" s="536"/>
      <c r="N81" s="536"/>
      <c r="O81" s="29"/>
      <c r="P81" s="536" t="s">
        <v>17</v>
      </c>
      <c r="Q81" s="536"/>
      <c r="R81" s="536"/>
      <c r="S81" s="29"/>
      <c r="T81" s="536" t="s">
        <v>18</v>
      </c>
      <c r="U81" s="536"/>
      <c r="V81" s="536"/>
      <c r="W81" s="29"/>
      <c r="X81" s="536" t="s">
        <v>19</v>
      </c>
      <c r="Y81" s="536"/>
      <c r="Z81" s="536"/>
      <c r="AA81" s="29"/>
      <c r="AB81" s="536" t="s">
        <v>20</v>
      </c>
      <c r="AC81" s="536"/>
      <c r="AD81" s="536"/>
      <c r="AE81" s="11"/>
      <c r="AF81" s="30" t="s">
        <v>21</v>
      </c>
      <c r="AG81" s="10"/>
      <c r="AH81" s="161" t="s">
        <v>125</v>
      </c>
      <c r="AI81" s="297"/>
      <c r="AJ81" s="17"/>
    </row>
    <row r="82" spans="1:36" ht="18" customHeight="1">
      <c r="A82" s="5"/>
      <c r="B82" s="535"/>
      <c r="C82" s="535"/>
      <c r="D82" s="41" t="s">
        <v>22</v>
      </c>
      <c r="E82" s="42">
        <f>AC70+1</f>
        <v>45621</v>
      </c>
      <c r="F82" s="43"/>
      <c r="G82" s="31"/>
      <c r="H82" s="44" t="s">
        <v>22</v>
      </c>
      <c r="I82" s="42">
        <f>E82+1</f>
        <v>45622</v>
      </c>
      <c r="J82" s="43"/>
      <c r="K82" s="31"/>
      <c r="L82" s="44" t="s">
        <v>22</v>
      </c>
      <c r="M82" s="42">
        <f>I82+1</f>
        <v>45623</v>
      </c>
      <c r="N82" s="43"/>
      <c r="O82" s="31"/>
      <c r="P82" s="44" t="s">
        <v>22</v>
      </c>
      <c r="Q82" s="42">
        <f>M82+1</f>
        <v>45624</v>
      </c>
      <c r="R82" s="43"/>
      <c r="S82" s="31"/>
      <c r="T82" s="44" t="s">
        <v>22</v>
      </c>
      <c r="U82" s="42">
        <f>Q82+1</f>
        <v>45625</v>
      </c>
      <c r="V82" s="43"/>
      <c r="W82" s="31"/>
      <c r="X82" s="44" t="s">
        <v>22</v>
      </c>
      <c r="Y82" s="42">
        <f>U82+1</f>
        <v>45626</v>
      </c>
      <c r="Z82" s="43"/>
      <c r="AA82" s="31"/>
      <c r="AB82" s="44" t="s">
        <v>22</v>
      </c>
      <c r="AC82" s="42">
        <f>Y82+1</f>
        <v>45627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535"/>
      <c r="C83" s="535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535"/>
      <c r="C84" s="535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535"/>
      <c r="C85" s="535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535"/>
      <c r="C86" s="535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9"/>
      <c r="AI86" s="11"/>
      <c r="AJ86" s="17"/>
    </row>
    <row r="87" spans="1:36" ht="20.25" customHeight="1">
      <c r="A87" s="5"/>
      <c r="B87" s="535"/>
      <c r="C87" s="535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9"/>
      <c r="AI87" s="11"/>
      <c r="AJ87" s="17"/>
    </row>
    <row r="88" spans="1:36" ht="20.25" customHeight="1">
      <c r="A88" s="5"/>
      <c r="B88" s="535"/>
      <c r="C88" s="535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9"/>
      <c r="AI88" s="11"/>
      <c r="AJ88" s="17"/>
    </row>
    <row r="89" spans="1:36" ht="20.25" customHeight="1">
      <c r="A89" s="5"/>
      <c r="B89" s="535"/>
      <c r="C89" s="535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535"/>
      <c r="C90" s="535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2" t="s">
        <v>144</v>
      </c>
      <c r="E91" s="333">
        <f>F91/$AC$6</f>
        <v>0</v>
      </c>
      <c r="F91" s="334">
        <f>SUM(F83:F90)</f>
        <v>0</v>
      </c>
      <c r="G91" s="335"/>
      <c r="H91" s="332" t="s">
        <v>144</v>
      </c>
      <c r="I91" s="333">
        <f>J91/$AC$6</f>
        <v>0</v>
      </c>
      <c r="J91" s="334">
        <f>SUM(J83:J90)</f>
        <v>0</v>
      </c>
      <c r="K91" s="335"/>
      <c r="L91" s="332" t="s">
        <v>144</v>
      </c>
      <c r="M91" s="333">
        <f>N91/$AC$6</f>
        <v>0</v>
      </c>
      <c r="N91" s="334">
        <f>SUM(N83:N90)</f>
        <v>0</v>
      </c>
      <c r="O91" s="335"/>
      <c r="P91" s="332" t="s">
        <v>144</v>
      </c>
      <c r="Q91" s="333">
        <f>R91/$AC$6</f>
        <v>0</v>
      </c>
      <c r="R91" s="334">
        <f>SUM(R83:R90)</f>
        <v>0</v>
      </c>
      <c r="S91" s="335"/>
      <c r="T91" s="332" t="s">
        <v>144</v>
      </c>
      <c r="U91" s="333">
        <f>V91/$AC$6</f>
        <v>0</v>
      </c>
      <c r="V91" s="334">
        <f>SUM(V83:V90)</f>
        <v>0</v>
      </c>
      <c r="W91" s="335"/>
      <c r="X91" s="332" t="s">
        <v>144</v>
      </c>
      <c r="Y91" s="333">
        <f>Z91/$AC$6</f>
        <v>0</v>
      </c>
      <c r="Z91" s="334">
        <f>SUM(Z83:Z90)</f>
        <v>0</v>
      </c>
      <c r="AA91" s="335"/>
      <c r="AB91" s="332" t="s">
        <v>144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535">
        <f>B81+1</f>
        <v>8</v>
      </c>
      <c r="C93" s="535"/>
      <c r="D93" s="536" t="s">
        <v>14</v>
      </c>
      <c r="E93" s="536"/>
      <c r="F93" s="536"/>
      <c r="G93" s="29"/>
      <c r="H93" s="536" t="s">
        <v>15</v>
      </c>
      <c r="I93" s="536"/>
      <c r="J93" s="536"/>
      <c r="K93" s="29"/>
      <c r="L93" s="536" t="s">
        <v>16</v>
      </c>
      <c r="M93" s="536"/>
      <c r="N93" s="536"/>
      <c r="O93" s="29"/>
      <c r="P93" s="536" t="s">
        <v>17</v>
      </c>
      <c r="Q93" s="536"/>
      <c r="R93" s="536"/>
      <c r="S93" s="29"/>
      <c r="T93" s="536" t="s">
        <v>18</v>
      </c>
      <c r="U93" s="536"/>
      <c r="V93" s="536"/>
      <c r="W93" s="29"/>
      <c r="X93" s="536" t="s">
        <v>19</v>
      </c>
      <c r="Y93" s="536"/>
      <c r="Z93" s="536"/>
      <c r="AA93" s="29"/>
      <c r="AB93" s="536" t="s">
        <v>20</v>
      </c>
      <c r="AC93" s="536"/>
      <c r="AD93" s="536"/>
      <c r="AE93" s="11"/>
      <c r="AF93" s="30" t="s">
        <v>21</v>
      </c>
      <c r="AG93" s="10"/>
      <c r="AH93" s="161" t="s">
        <v>125</v>
      </c>
      <c r="AI93" s="297"/>
      <c r="AJ93" s="17"/>
    </row>
    <row r="94" spans="1:36" ht="18" customHeight="1">
      <c r="A94" s="5"/>
      <c r="B94" s="535"/>
      <c r="C94" s="535"/>
      <c r="D94" s="41" t="s">
        <v>22</v>
      </c>
      <c r="E94" s="42">
        <f>AC82+1</f>
        <v>45628</v>
      </c>
      <c r="F94" s="43"/>
      <c r="G94" s="31"/>
      <c r="H94" s="44" t="s">
        <v>22</v>
      </c>
      <c r="I94" s="42">
        <f>E94+1</f>
        <v>45629</v>
      </c>
      <c r="J94" s="43"/>
      <c r="K94" s="31"/>
      <c r="L94" s="44" t="s">
        <v>22</v>
      </c>
      <c r="M94" s="42">
        <f>I94+1</f>
        <v>45630</v>
      </c>
      <c r="N94" s="43"/>
      <c r="O94" s="31"/>
      <c r="P94" s="44" t="s">
        <v>22</v>
      </c>
      <c r="Q94" s="42">
        <f>M94+1</f>
        <v>45631</v>
      </c>
      <c r="R94" s="43"/>
      <c r="S94" s="31"/>
      <c r="T94" s="44" t="s">
        <v>22</v>
      </c>
      <c r="U94" s="42">
        <f>Q94+1</f>
        <v>45632</v>
      </c>
      <c r="V94" s="43"/>
      <c r="W94" s="31"/>
      <c r="X94" s="44" t="s">
        <v>22</v>
      </c>
      <c r="Y94" s="42">
        <f>U94+1</f>
        <v>45633</v>
      </c>
      <c r="Z94" s="43"/>
      <c r="AA94" s="31"/>
      <c r="AB94" s="44" t="s">
        <v>22</v>
      </c>
      <c r="AC94" s="42">
        <f>Y94+1</f>
        <v>45634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535"/>
      <c r="C95" s="535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535"/>
      <c r="C96" s="535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535"/>
      <c r="C97" s="535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535"/>
      <c r="C98" s="535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9"/>
      <c r="AI98" s="11"/>
      <c r="AJ98" s="17"/>
    </row>
    <row r="99" spans="1:36" ht="20.25" customHeight="1">
      <c r="A99" s="5"/>
      <c r="B99" s="535"/>
      <c r="C99" s="535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9"/>
      <c r="AI99" s="11"/>
      <c r="AJ99" s="17"/>
    </row>
    <row r="100" spans="1:36" ht="20.25" customHeight="1">
      <c r="A100" s="5"/>
      <c r="B100" s="535"/>
      <c r="C100" s="535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9"/>
      <c r="AI100" s="11"/>
      <c r="AJ100" s="17"/>
    </row>
    <row r="101" spans="1:36" ht="20.25" customHeight="1">
      <c r="A101" s="5"/>
      <c r="B101" s="535"/>
      <c r="C101" s="535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535"/>
      <c r="C102" s="535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2" t="s">
        <v>144</v>
      </c>
      <c r="E103" s="333">
        <f>F103/$AC$6</f>
        <v>0</v>
      </c>
      <c r="F103" s="334">
        <f>SUM(F95:F102)</f>
        <v>0</v>
      </c>
      <c r="G103" s="335"/>
      <c r="H103" s="332" t="s">
        <v>144</v>
      </c>
      <c r="I103" s="333">
        <f>J103/$AC$6</f>
        <v>0</v>
      </c>
      <c r="J103" s="334">
        <f>SUM(J95:J102)</f>
        <v>0</v>
      </c>
      <c r="K103" s="335"/>
      <c r="L103" s="332" t="s">
        <v>144</v>
      </c>
      <c r="M103" s="333">
        <f>N103/$AC$6</f>
        <v>0</v>
      </c>
      <c r="N103" s="334">
        <f>SUM(N95:N102)</f>
        <v>0</v>
      </c>
      <c r="O103" s="335"/>
      <c r="P103" s="332" t="s">
        <v>144</v>
      </c>
      <c r="Q103" s="333">
        <f>R103/$AC$6</f>
        <v>0</v>
      </c>
      <c r="R103" s="334">
        <f>SUM(R95:R102)</f>
        <v>0</v>
      </c>
      <c r="S103" s="335"/>
      <c r="T103" s="332" t="s">
        <v>144</v>
      </c>
      <c r="U103" s="333">
        <f>V103/$AC$6</f>
        <v>0</v>
      </c>
      <c r="V103" s="334">
        <f>SUM(V95:V102)</f>
        <v>0</v>
      </c>
      <c r="W103" s="335"/>
      <c r="X103" s="332" t="s">
        <v>144</v>
      </c>
      <c r="Y103" s="333">
        <f>Z103/$AC$6</f>
        <v>0</v>
      </c>
      <c r="Z103" s="334">
        <f>SUM(Z95:Z102)</f>
        <v>0</v>
      </c>
      <c r="AA103" s="335"/>
      <c r="AB103" s="332" t="s">
        <v>144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535">
        <f>B93+1</f>
        <v>9</v>
      </c>
      <c r="C105" s="535"/>
      <c r="D105" s="536" t="s">
        <v>14</v>
      </c>
      <c r="E105" s="536"/>
      <c r="F105" s="536"/>
      <c r="G105" s="29"/>
      <c r="H105" s="536" t="s">
        <v>15</v>
      </c>
      <c r="I105" s="536"/>
      <c r="J105" s="536"/>
      <c r="K105" s="29"/>
      <c r="L105" s="536" t="s">
        <v>16</v>
      </c>
      <c r="M105" s="536"/>
      <c r="N105" s="536"/>
      <c r="O105" s="29"/>
      <c r="P105" s="536" t="s">
        <v>17</v>
      </c>
      <c r="Q105" s="536"/>
      <c r="R105" s="536"/>
      <c r="S105" s="29"/>
      <c r="T105" s="536" t="s">
        <v>18</v>
      </c>
      <c r="U105" s="536"/>
      <c r="V105" s="536"/>
      <c r="W105" s="29"/>
      <c r="X105" s="536" t="s">
        <v>19</v>
      </c>
      <c r="Y105" s="536"/>
      <c r="Z105" s="536"/>
      <c r="AA105" s="29"/>
      <c r="AB105" s="536" t="s">
        <v>20</v>
      </c>
      <c r="AC105" s="536"/>
      <c r="AD105" s="536"/>
      <c r="AE105" s="11"/>
      <c r="AF105" s="30" t="s">
        <v>21</v>
      </c>
      <c r="AG105" s="10"/>
      <c r="AH105" s="161" t="s">
        <v>125</v>
      </c>
      <c r="AI105" s="297"/>
      <c r="AJ105" s="17"/>
    </row>
    <row r="106" spans="1:36" ht="18" customHeight="1">
      <c r="A106" s="5"/>
      <c r="B106" s="535"/>
      <c r="C106" s="535"/>
      <c r="D106" s="41" t="s">
        <v>22</v>
      </c>
      <c r="E106" s="42">
        <f>AC94+1</f>
        <v>45635</v>
      </c>
      <c r="F106" s="43"/>
      <c r="G106" s="31"/>
      <c r="H106" s="44" t="s">
        <v>22</v>
      </c>
      <c r="I106" s="42">
        <f>E106+1</f>
        <v>45636</v>
      </c>
      <c r="J106" s="43"/>
      <c r="K106" s="31"/>
      <c r="L106" s="44" t="s">
        <v>22</v>
      </c>
      <c r="M106" s="42">
        <f>I106+1</f>
        <v>45637</v>
      </c>
      <c r="N106" s="43"/>
      <c r="O106" s="31"/>
      <c r="P106" s="44" t="s">
        <v>22</v>
      </c>
      <c r="Q106" s="42">
        <f>M106+1</f>
        <v>45638</v>
      </c>
      <c r="R106" s="43"/>
      <c r="S106" s="31"/>
      <c r="T106" s="44" t="s">
        <v>22</v>
      </c>
      <c r="U106" s="42">
        <f>Q106+1</f>
        <v>45639</v>
      </c>
      <c r="V106" s="43"/>
      <c r="W106" s="31"/>
      <c r="X106" s="44" t="s">
        <v>22</v>
      </c>
      <c r="Y106" s="42">
        <f>U106+1</f>
        <v>45640</v>
      </c>
      <c r="Z106" s="43"/>
      <c r="AA106" s="31"/>
      <c r="AB106" s="44" t="s">
        <v>22</v>
      </c>
      <c r="AC106" s="42">
        <f>Y106+1</f>
        <v>45641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535"/>
      <c r="C107" s="535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535"/>
      <c r="C108" s="535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535"/>
      <c r="C109" s="535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535"/>
      <c r="C110" s="535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9"/>
      <c r="AI110" s="11"/>
      <c r="AJ110" s="17"/>
    </row>
    <row r="111" spans="1:36" ht="20.25" customHeight="1">
      <c r="A111" s="5"/>
      <c r="B111" s="535"/>
      <c r="C111" s="535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9"/>
      <c r="AI111" s="11"/>
      <c r="AJ111" s="17"/>
    </row>
    <row r="112" spans="1:36" ht="20.25" customHeight="1">
      <c r="A112" s="5"/>
      <c r="B112" s="535"/>
      <c r="C112" s="535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9"/>
      <c r="AI112" s="11"/>
      <c r="AJ112" s="17"/>
    </row>
    <row r="113" spans="1:36" ht="20.25" customHeight="1">
      <c r="A113" s="5"/>
      <c r="B113" s="535"/>
      <c r="C113" s="535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535"/>
      <c r="C114" s="535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2" t="s">
        <v>144</v>
      </c>
      <c r="E115" s="333">
        <f>F115/$AC$6</f>
        <v>0</v>
      </c>
      <c r="F115" s="334">
        <f>SUM(F107:F114)</f>
        <v>0</v>
      </c>
      <c r="G115" s="335"/>
      <c r="H115" s="332" t="s">
        <v>144</v>
      </c>
      <c r="I115" s="333">
        <f>J115/$AC$6</f>
        <v>0</v>
      </c>
      <c r="J115" s="334">
        <f>SUM(J107:J114)</f>
        <v>0</v>
      </c>
      <c r="K115" s="335"/>
      <c r="L115" s="332" t="s">
        <v>144</v>
      </c>
      <c r="M115" s="333">
        <f>N115/$AC$6</f>
        <v>0</v>
      </c>
      <c r="N115" s="334">
        <f>SUM(N107:N114)</f>
        <v>0</v>
      </c>
      <c r="O115" s="335"/>
      <c r="P115" s="332" t="s">
        <v>144</v>
      </c>
      <c r="Q115" s="333">
        <f>R115/$AC$6</f>
        <v>0</v>
      </c>
      <c r="R115" s="334">
        <f>SUM(R107:R114)</f>
        <v>0</v>
      </c>
      <c r="S115" s="335"/>
      <c r="T115" s="332" t="s">
        <v>144</v>
      </c>
      <c r="U115" s="333">
        <f>V115/$AC$6</f>
        <v>0</v>
      </c>
      <c r="V115" s="334">
        <f>SUM(V107:V114)</f>
        <v>0</v>
      </c>
      <c r="W115" s="335"/>
      <c r="X115" s="332" t="s">
        <v>144</v>
      </c>
      <c r="Y115" s="333">
        <f>Z115/$AC$6</f>
        <v>0</v>
      </c>
      <c r="Z115" s="334">
        <f>SUM(Z107:Z114)</f>
        <v>0</v>
      </c>
      <c r="AA115" s="335"/>
      <c r="AB115" s="332" t="s">
        <v>144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535">
        <f>B105+1</f>
        <v>10</v>
      </c>
      <c r="C117" s="535"/>
      <c r="D117" s="536" t="s">
        <v>14</v>
      </c>
      <c r="E117" s="536"/>
      <c r="F117" s="536"/>
      <c r="G117" s="29"/>
      <c r="H117" s="536" t="s">
        <v>15</v>
      </c>
      <c r="I117" s="536"/>
      <c r="J117" s="536"/>
      <c r="K117" s="29"/>
      <c r="L117" s="536" t="s">
        <v>16</v>
      </c>
      <c r="M117" s="536"/>
      <c r="N117" s="536"/>
      <c r="O117" s="29"/>
      <c r="P117" s="536" t="s">
        <v>17</v>
      </c>
      <c r="Q117" s="536"/>
      <c r="R117" s="536"/>
      <c r="S117" s="29"/>
      <c r="T117" s="536" t="s">
        <v>18</v>
      </c>
      <c r="U117" s="536"/>
      <c r="V117" s="536"/>
      <c r="W117" s="29"/>
      <c r="X117" s="536" t="s">
        <v>19</v>
      </c>
      <c r="Y117" s="536"/>
      <c r="Z117" s="536"/>
      <c r="AA117" s="29"/>
      <c r="AB117" s="536" t="s">
        <v>20</v>
      </c>
      <c r="AC117" s="536"/>
      <c r="AD117" s="536"/>
      <c r="AE117" s="11"/>
      <c r="AF117" s="30" t="s">
        <v>21</v>
      </c>
      <c r="AG117" s="10"/>
      <c r="AH117" s="161" t="s">
        <v>125</v>
      </c>
      <c r="AI117" s="297"/>
      <c r="AJ117" s="17"/>
    </row>
    <row r="118" spans="1:36" ht="18" customHeight="1">
      <c r="A118" s="5"/>
      <c r="B118" s="535"/>
      <c r="C118" s="535"/>
      <c r="D118" s="41" t="s">
        <v>22</v>
      </c>
      <c r="E118" s="42">
        <f>AC106+1</f>
        <v>45642</v>
      </c>
      <c r="F118" s="43"/>
      <c r="G118" s="31"/>
      <c r="H118" s="44" t="s">
        <v>22</v>
      </c>
      <c r="I118" s="42">
        <f>E118+1</f>
        <v>45643</v>
      </c>
      <c r="J118" s="43"/>
      <c r="K118" s="31"/>
      <c r="L118" s="44" t="s">
        <v>22</v>
      </c>
      <c r="M118" s="42">
        <f>I118+1</f>
        <v>45644</v>
      </c>
      <c r="N118" s="43"/>
      <c r="O118" s="31"/>
      <c r="P118" s="44" t="s">
        <v>22</v>
      </c>
      <c r="Q118" s="42">
        <f>M118+1</f>
        <v>45645</v>
      </c>
      <c r="R118" s="43"/>
      <c r="S118" s="31"/>
      <c r="T118" s="44" t="s">
        <v>22</v>
      </c>
      <c r="U118" s="42">
        <f>Q118+1</f>
        <v>45646</v>
      </c>
      <c r="V118" s="43"/>
      <c r="W118" s="31"/>
      <c r="X118" s="44" t="s">
        <v>22</v>
      </c>
      <c r="Y118" s="42">
        <f>U118+1</f>
        <v>45647</v>
      </c>
      <c r="Z118" s="43"/>
      <c r="AA118" s="31"/>
      <c r="AB118" s="44" t="s">
        <v>22</v>
      </c>
      <c r="AC118" s="42">
        <f>Y118+1</f>
        <v>45648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535"/>
      <c r="C119" s="535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535"/>
      <c r="C120" s="535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535"/>
      <c r="C121" s="535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535"/>
      <c r="C122" s="535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9"/>
      <c r="AI122" s="11"/>
      <c r="AJ122" s="17"/>
    </row>
    <row r="123" spans="1:36" ht="20.25" customHeight="1">
      <c r="A123" s="5"/>
      <c r="B123" s="535"/>
      <c r="C123" s="535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9"/>
      <c r="AI123" s="11"/>
      <c r="AJ123" s="17"/>
    </row>
    <row r="124" spans="1:36" ht="20.25" customHeight="1">
      <c r="A124" s="5"/>
      <c r="B124" s="535"/>
      <c r="C124" s="535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9"/>
      <c r="AI124" s="11"/>
      <c r="AJ124" s="17"/>
    </row>
    <row r="125" spans="1:36" ht="20.25" customHeight="1">
      <c r="A125" s="5"/>
      <c r="B125" s="535"/>
      <c r="C125" s="535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535"/>
      <c r="C126" s="535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2" t="s">
        <v>144</v>
      </c>
      <c r="E127" s="333">
        <f>F127/$AC$6</f>
        <v>0</v>
      </c>
      <c r="F127" s="334">
        <f>SUM(F119:F126)</f>
        <v>0</v>
      </c>
      <c r="G127" s="335"/>
      <c r="H127" s="332" t="s">
        <v>144</v>
      </c>
      <c r="I127" s="333">
        <f>J127/$AC$6</f>
        <v>0</v>
      </c>
      <c r="J127" s="334">
        <f>SUM(J119:J126)</f>
        <v>0</v>
      </c>
      <c r="K127" s="335"/>
      <c r="L127" s="332" t="s">
        <v>144</v>
      </c>
      <c r="M127" s="333">
        <f>N127/$AC$6</f>
        <v>0</v>
      </c>
      <c r="N127" s="334">
        <f>SUM(N119:N126)</f>
        <v>0</v>
      </c>
      <c r="O127" s="335"/>
      <c r="P127" s="332" t="s">
        <v>144</v>
      </c>
      <c r="Q127" s="333">
        <f>R127/$AC$6</f>
        <v>0</v>
      </c>
      <c r="R127" s="334">
        <f>SUM(R119:R126)</f>
        <v>0</v>
      </c>
      <c r="S127" s="335"/>
      <c r="T127" s="332" t="s">
        <v>144</v>
      </c>
      <c r="U127" s="333">
        <f>V127/$AC$6</f>
        <v>0</v>
      </c>
      <c r="V127" s="334">
        <f>SUM(V119:V126)</f>
        <v>0</v>
      </c>
      <c r="W127" s="335"/>
      <c r="X127" s="332" t="s">
        <v>144</v>
      </c>
      <c r="Y127" s="333">
        <f>Z127/$AC$6</f>
        <v>0</v>
      </c>
      <c r="Z127" s="334">
        <f>SUM(Z119:Z126)</f>
        <v>0</v>
      </c>
      <c r="AA127" s="335"/>
      <c r="AB127" s="332" t="s">
        <v>144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535">
        <f>B117+1</f>
        <v>11</v>
      </c>
      <c r="C129" s="535"/>
      <c r="D129" s="536" t="s">
        <v>14</v>
      </c>
      <c r="E129" s="536"/>
      <c r="F129" s="536"/>
      <c r="G129" s="29"/>
      <c r="H129" s="536" t="s">
        <v>15</v>
      </c>
      <c r="I129" s="536"/>
      <c r="J129" s="536"/>
      <c r="K129" s="29"/>
      <c r="L129" s="536" t="s">
        <v>16</v>
      </c>
      <c r="M129" s="536"/>
      <c r="N129" s="536"/>
      <c r="O129" s="29"/>
      <c r="P129" s="536" t="s">
        <v>17</v>
      </c>
      <c r="Q129" s="536"/>
      <c r="R129" s="536"/>
      <c r="S129" s="29"/>
      <c r="T129" s="536" t="s">
        <v>18</v>
      </c>
      <c r="U129" s="536"/>
      <c r="V129" s="536"/>
      <c r="W129" s="29"/>
      <c r="X129" s="536" t="s">
        <v>19</v>
      </c>
      <c r="Y129" s="536"/>
      <c r="Z129" s="536"/>
      <c r="AA129" s="29"/>
      <c r="AB129" s="536" t="s">
        <v>20</v>
      </c>
      <c r="AC129" s="536"/>
      <c r="AD129" s="536"/>
      <c r="AE129" s="11"/>
      <c r="AF129" s="30" t="s">
        <v>21</v>
      </c>
      <c r="AG129" s="10"/>
      <c r="AH129" s="161" t="s">
        <v>125</v>
      </c>
      <c r="AI129" s="297"/>
      <c r="AJ129" s="17"/>
    </row>
    <row r="130" spans="1:36" ht="18" customHeight="1">
      <c r="A130" s="5"/>
      <c r="B130" s="535"/>
      <c r="C130" s="535"/>
      <c r="D130" s="41" t="s">
        <v>22</v>
      </c>
      <c r="E130" s="42">
        <f>AC118+1</f>
        <v>45649</v>
      </c>
      <c r="F130" s="43"/>
      <c r="G130" s="31"/>
      <c r="H130" s="44" t="s">
        <v>22</v>
      </c>
      <c r="I130" s="42">
        <f>E130+1</f>
        <v>45650</v>
      </c>
      <c r="J130" s="43"/>
      <c r="K130" s="31"/>
      <c r="L130" s="44" t="s">
        <v>22</v>
      </c>
      <c r="M130" s="42">
        <f>I130+1</f>
        <v>45651</v>
      </c>
      <c r="N130" s="43"/>
      <c r="O130" s="31"/>
      <c r="P130" s="44" t="s">
        <v>22</v>
      </c>
      <c r="Q130" s="42">
        <f>M130+1</f>
        <v>45652</v>
      </c>
      <c r="R130" s="43"/>
      <c r="S130" s="31"/>
      <c r="T130" s="44" t="s">
        <v>22</v>
      </c>
      <c r="U130" s="42">
        <f>Q130+1</f>
        <v>45653</v>
      </c>
      <c r="V130" s="43"/>
      <c r="W130" s="31"/>
      <c r="X130" s="44" t="s">
        <v>22</v>
      </c>
      <c r="Y130" s="42">
        <f>U130+1</f>
        <v>45654</v>
      </c>
      <c r="Z130" s="43"/>
      <c r="AA130" s="31"/>
      <c r="AB130" s="44" t="s">
        <v>22</v>
      </c>
      <c r="AC130" s="42">
        <f>Y130+1</f>
        <v>45655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535"/>
      <c r="C131" s="535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535"/>
      <c r="C132" s="535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535"/>
      <c r="C133" s="535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535"/>
      <c r="C134" s="535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9"/>
      <c r="AI134" s="11"/>
      <c r="AJ134" s="17"/>
    </row>
    <row r="135" spans="1:36" ht="20.25" customHeight="1">
      <c r="A135" s="5"/>
      <c r="B135" s="535"/>
      <c r="C135" s="535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9"/>
      <c r="AI135" s="11"/>
      <c r="AJ135" s="17"/>
    </row>
    <row r="136" spans="1:36" ht="20.25" customHeight="1">
      <c r="A136" s="5"/>
      <c r="B136" s="535"/>
      <c r="C136" s="535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9"/>
      <c r="AI136" s="11"/>
      <c r="AJ136" s="17"/>
    </row>
    <row r="137" spans="1:36" ht="20.25" customHeight="1">
      <c r="A137" s="5"/>
      <c r="B137" s="535"/>
      <c r="C137" s="535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535"/>
      <c r="C138" s="535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2" t="s">
        <v>144</v>
      </c>
      <c r="E139" s="333">
        <f>F139/$AC$6</f>
        <v>0</v>
      </c>
      <c r="F139" s="334">
        <f>SUM(F131:F138)</f>
        <v>0</v>
      </c>
      <c r="G139" s="335"/>
      <c r="H139" s="332" t="s">
        <v>144</v>
      </c>
      <c r="I139" s="333">
        <f>J139/$AC$6</f>
        <v>0</v>
      </c>
      <c r="J139" s="334">
        <f>SUM(J131:J138)</f>
        <v>0</v>
      </c>
      <c r="K139" s="335"/>
      <c r="L139" s="332" t="s">
        <v>144</v>
      </c>
      <c r="M139" s="333">
        <f>N139/$AC$6</f>
        <v>0</v>
      </c>
      <c r="N139" s="334">
        <f>SUM(N131:N138)</f>
        <v>0</v>
      </c>
      <c r="O139" s="335"/>
      <c r="P139" s="332" t="s">
        <v>144</v>
      </c>
      <c r="Q139" s="333">
        <f>R139/$AC$6</f>
        <v>0</v>
      </c>
      <c r="R139" s="334">
        <f>SUM(R131:R138)</f>
        <v>0</v>
      </c>
      <c r="S139" s="335"/>
      <c r="T139" s="332" t="s">
        <v>144</v>
      </c>
      <c r="U139" s="333">
        <f>V139/$AC$6</f>
        <v>0</v>
      </c>
      <c r="V139" s="334">
        <f>SUM(V131:V138)</f>
        <v>0</v>
      </c>
      <c r="W139" s="335"/>
      <c r="X139" s="332" t="s">
        <v>144</v>
      </c>
      <c r="Y139" s="333">
        <f>Z139/$AC$6</f>
        <v>0</v>
      </c>
      <c r="Z139" s="334">
        <f>SUM(Z131:Z138)</f>
        <v>0</v>
      </c>
      <c r="AA139" s="335"/>
      <c r="AB139" s="332" t="s">
        <v>144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535">
        <f>B129+1</f>
        <v>12</v>
      </c>
      <c r="C141" s="535"/>
      <c r="D141" s="536" t="s">
        <v>14</v>
      </c>
      <c r="E141" s="536"/>
      <c r="F141" s="536"/>
      <c r="G141" s="29"/>
      <c r="H141" s="536" t="s">
        <v>15</v>
      </c>
      <c r="I141" s="536"/>
      <c r="J141" s="536"/>
      <c r="K141" s="29"/>
      <c r="L141" s="536" t="s">
        <v>16</v>
      </c>
      <c r="M141" s="536"/>
      <c r="N141" s="536"/>
      <c r="O141" s="29"/>
      <c r="P141" s="536" t="s">
        <v>17</v>
      </c>
      <c r="Q141" s="536"/>
      <c r="R141" s="536"/>
      <c r="S141" s="29"/>
      <c r="T141" s="536" t="s">
        <v>18</v>
      </c>
      <c r="U141" s="536"/>
      <c r="V141" s="536"/>
      <c r="W141" s="29"/>
      <c r="X141" s="536" t="s">
        <v>19</v>
      </c>
      <c r="Y141" s="536"/>
      <c r="Z141" s="536"/>
      <c r="AA141" s="29"/>
      <c r="AB141" s="536" t="s">
        <v>20</v>
      </c>
      <c r="AC141" s="536"/>
      <c r="AD141" s="536"/>
      <c r="AE141" s="11"/>
      <c r="AF141" s="30" t="s">
        <v>21</v>
      </c>
      <c r="AG141" s="10"/>
      <c r="AH141" s="161" t="s">
        <v>125</v>
      </c>
      <c r="AI141" s="297"/>
      <c r="AJ141" s="17"/>
    </row>
    <row r="142" spans="1:36" ht="18" customHeight="1">
      <c r="A142" s="5"/>
      <c r="B142" s="535"/>
      <c r="C142" s="535"/>
      <c r="D142" s="41" t="s">
        <v>22</v>
      </c>
      <c r="E142" s="42">
        <f>AC130+1</f>
        <v>45656</v>
      </c>
      <c r="F142" s="43"/>
      <c r="G142" s="31"/>
      <c r="H142" s="44" t="s">
        <v>22</v>
      </c>
      <c r="I142" s="42">
        <f>E142+1</f>
        <v>45657</v>
      </c>
      <c r="J142" s="43"/>
      <c r="K142" s="31"/>
      <c r="L142" s="44" t="s">
        <v>22</v>
      </c>
      <c r="M142" s="42">
        <f>I142+1</f>
        <v>45658</v>
      </c>
      <c r="N142" s="43"/>
      <c r="O142" s="31"/>
      <c r="P142" s="44" t="s">
        <v>22</v>
      </c>
      <c r="Q142" s="42">
        <f>M142+1</f>
        <v>45659</v>
      </c>
      <c r="R142" s="43"/>
      <c r="S142" s="31"/>
      <c r="T142" s="44" t="s">
        <v>22</v>
      </c>
      <c r="U142" s="42">
        <f>Q142+1</f>
        <v>45660</v>
      </c>
      <c r="V142" s="43"/>
      <c r="W142" s="31"/>
      <c r="X142" s="44" t="s">
        <v>22</v>
      </c>
      <c r="Y142" s="42">
        <f>U142+1</f>
        <v>45661</v>
      </c>
      <c r="Z142" s="43"/>
      <c r="AA142" s="31"/>
      <c r="AB142" s="44" t="s">
        <v>22</v>
      </c>
      <c r="AC142" s="42">
        <f>Y142+1</f>
        <v>45662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535"/>
      <c r="C143" s="535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535"/>
      <c r="C144" s="535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535"/>
      <c r="C145" s="535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535"/>
      <c r="C146" s="535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9"/>
      <c r="AI146" s="11"/>
      <c r="AJ146" s="17"/>
    </row>
    <row r="147" spans="1:36" ht="20.25" customHeight="1">
      <c r="A147" s="5"/>
      <c r="B147" s="535"/>
      <c r="C147" s="535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9"/>
      <c r="AI147" s="11"/>
      <c r="AJ147" s="17"/>
    </row>
    <row r="148" spans="1:36" ht="20.25" customHeight="1">
      <c r="A148" s="5"/>
      <c r="B148" s="535"/>
      <c r="C148" s="535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9"/>
      <c r="AI148" s="11"/>
      <c r="AJ148" s="17"/>
    </row>
    <row r="149" spans="1:36" ht="20.25" customHeight="1">
      <c r="A149" s="5"/>
      <c r="B149" s="535"/>
      <c r="C149" s="535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535"/>
      <c r="C150" s="535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2" t="s">
        <v>144</v>
      </c>
      <c r="E151" s="333">
        <f>F151/$AC$6</f>
        <v>0</v>
      </c>
      <c r="F151" s="334">
        <f>SUM(F143:F150)</f>
        <v>0</v>
      </c>
      <c r="G151" s="335"/>
      <c r="H151" s="332" t="s">
        <v>144</v>
      </c>
      <c r="I151" s="333">
        <f>J151/$AC$6</f>
        <v>0</v>
      </c>
      <c r="J151" s="334">
        <f>SUM(J143:J150)</f>
        <v>0</v>
      </c>
      <c r="K151" s="335"/>
      <c r="L151" s="332" t="s">
        <v>144</v>
      </c>
      <c r="M151" s="333">
        <f>N151/$AC$6</f>
        <v>0</v>
      </c>
      <c r="N151" s="334">
        <f>SUM(N143:N150)</f>
        <v>0</v>
      </c>
      <c r="O151" s="335"/>
      <c r="P151" s="332" t="s">
        <v>144</v>
      </c>
      <c r="Q151" s="333">
        <f>R151/$AC$6</f>
        <v>0</v>
      </c>
      <c r="R151" s="334">
        <f>SUM(R143:R150)</f>
        <v>0</v>
      </c>
      <c r="S151" s="335"/>
      <c r="T151" s="332" t="s">
        <v>144</v>
      </c>
      <c r="U151" s="333">
        <f>V151/$AC$6</f>
        <v>0</v>
      </c>
      <c r="V151" s="334">
        <f>SUM(V143:V150)</f>
        <v>0</v>
      </c>
      <c r="W151" s="335"/>
      <c r="X151" s="332" t="s">
        <v>144</v>
      </c>
      <c r="Y151" s="333">
        <f>Z151/$AC$6</f>
        <v>0</v>
      </c>
      <c r="Z151" s="334">
        <f>SUM(Z143:Z150)</f>
        <v>0</v>
      </c>
      <c r="AA151" s="335"/>
      <c r="AB151" s="332" t="s">
        <v>144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535">
        <f>B141+1</f>
        <v>13</v>
      </c>
      <c r="C153" s="535"/>
      <c r="D153" s="536" t="s">
        <v>14</v>
      </c>
      <c r="E153" s="536"/>
      <c r="F153" s="536"/>
      <c r="G153" s="29"/>
      <c r="H153" s="536" t="s">
        <v>15</v>
      </c>
      <c r="I153" s="536"/>
      <c r="J153" s="536"/>
      <c r="K153" s="29"/>
      <c r="L153" s="536" t="s">
        <v>16</v>
      </c>
      <c r="M153" s="536"/>
      <c r="N153" s="536"/>
      <c r="O153" s="29"/>
      <c r="P153" s="536" t="s">
        <v>17</v>
      </c>
      <c r="Q153" s="536"/>
      <c r="R153" s="536"/>
      <c r="S153" s="29"/>
      <c r="T153" s="536" t="s">
        <v>18</v>
      </c>
      <c r="U153" s="536"/>
      <c r="V153" s="536"/>
      <c r="W153" s="29"/>
      <c r="X153" s="536" t="s">
        <v>19</v>
      </c>
      <c r="Y153" s="536"/>
      <c r="Z153" s="536"/>
      <c r="AA153" s="29"/>
      <c r="AB153" s="536" t="s">
        <v>20</v>
      </c>
      <c r="AC153" s="536"/>
      <c r="AD153" s="536"/>
      <c r="AE153" s="11"/>
      <c r="AF153" s="30" t="s">
        <v>21</v>
      </c>
      <c r="AG153" s="10"/>
      <c r="AH153" s="161" t="s">
        <v>125</v>
      </c>
      <c r="AI153" s="297"/>
      <c r="AJ153" s="17"/>
    </row>
    <row r="154" spans="1:36" ht="18" customHeight="1">
      <c r="A154" s="5"/>
      <c r="B154" s="535"/>
      <c r="C154" s="535"/>
      <c r="D154" s="41" t="s">
        <v>22</v>
      </c>
      <c r="E154" s="42">
        <f>AC142+1</f>
        <v>45663</v>
      </c>
      <c r="F154" s="43"/>
      <c r="G154" s="31"/>
      <c r="H154" s="44" t="s">
        <v>22</v>
      </c>
      <c r="I154" s="42">
        <f>E154+1</f>
        <v>45664</v>
      </c>
      <c r="J154" s="43"/>
      <c r="K154" s="31"/>
      <c r="L154" s="44" t="s">
        <v>22</v>
      </c>
      <c r="M154" s="42">
        <f>I154+1</f>
        <v>45665</v>
      </c>
      <c r="N154" s="43"/>
      <c r="O154" s="31"/>
      <c r="P154" s="44" t="s">
        <v>22</v>
      </c>
      <c r="Q154" s="42">
        <f>M154+1</f>
        <v>45666</v>
      </c>
      <c r="R154" s="43"/>
      <c r="S154" s="31"/>
      <c r="T154" s="44" t="s">
        <v>22</v>
      </c>
      <c r="U154" s="42">
        <f>Q154+1</f>
        <v>45667</v>
      </c>
      <c r="V154" s="43"/>
      <c r="W154" s="31"/>
      <c r="X154" s="44" t="s">
        <v>22</v>
      </c>
      <c r="Y154" s="42">
        <f>U154+1</f>
        <v>45668</v>
      </c>
      <c r="Z154" s="43"/>
      <c r="AA154" s="31"/>
      <c r="AB154" s="44" t="s">
        <v>22</v>
      </c>
      <c r="AC154" s="42">
        <f>Y154+1</f>
        <v>45669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535"/>
      <c r="C155" s="535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535"/>
      <c r="C156" s="535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535"/>
      <c r="C157" s="535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535"/>
      <c r="C158" s="535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9"/>
      <c r="AI158" s="11"/>
      <c r="AJ158" s="17"/>
    </row>
    <row r="159" spans="1:36" ht="20.25" customHeight="1">
      <c r="A159" s="5"/>
      <c r="B159" s="535"/>
      <c r="C159" s="535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9"/>
      <c r="AI159" s="11"/>
      <c r="AJ159" s="17"/>
    </row>
    <row r="160" spans="1:36" ht="20.25" customHeight="1">
      <c r="A160" s="5"/>
      <c r="B160" s="535"/>
      <c r="C160" s="535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9"/>
      <c r="AI160" s="11"/>
      <c r="AJ160" s="17"/>
    </row>
    <row r="161" spans="1:36" ht="20.25" customHeight="1">
      <c r="A161" s="5"/>
      <c r="B161" s="535"/>
      <c r="C161" s="535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535"/>
      <c r="C162" s="535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2" t="s">
        <v>144</v>
      </c>
      <c r="E163" s="333">
        <f>F163/$AC$6</f>
        <v>0</v>
      </c>
      <c r="F163" s="334">
        <f>SUM(F155:F162)</f>
        <v>0</v>
      </c>
      <c r="G163" s="335"/>
      <c r="H163" s="332" t="s">
        <v>144</v>
      </c>
      <c r="I163" s="333">
        <f>J163/$AC$6</f>
        <v>0</v>
      </c>
      <c r="J163" s="334">
        <f>SUM(J155:J162)</f>
        <v>0</v>
      </c>
      <c r="K163" s="335"/>
      <c r="L163" s="332" t="s">
        <v>144</v>
      </c>
      <c r="M163" s="333">
        <f>N163/$AC$6</f>
        <v>0</v>
      </c>
      <c r="N163" s="334">
        <f>SUM(N155:N162)</f>
        <v>0</v>
      </c>
      <c r="O163" s="335"/>
      <c r="P163" s="332" t="s">
        <v>144</v>
      </c>
      <c r="Q163" s="333">
        <f>R163/$AC$6</f>
        <v>0</v>
      </c>
      <c r="R163" s="334">
        <f>SUM(R155:R162)</f>
        <v>0</v>
      </c>
      <c r="S163" s="335"/>
      <c r="T163" s="332" t="s">
        <v>144</v>
      </c>
      <c r="U163" s="333">
        <f>V163/$AC$6</f>
        <v>0</v>
      </c>
      <c r="V163" s="334">
        <f>SUM(V155:V162)</f>
        <v>0</v>
      </c>
      <c r="W163" s="335"/>
      <c r="X163" s="332" t="s">
        <v>144</v>
      </c>
      <c r="Y163" s="333">
        <f>Z163/$AC$6</f>
        <v>0</v>
      </c>
      <c r="Z163" s="334">
        <f>SUM(Z155:Z162)</f>
        <v>0</v>
      </c>
      <c r="AA163" s="335"/>
      <c r="AB163" s="332" t="s">
        <v>144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551" t="s">
        <v>128</v>
      </c>
      <c r="M5" s="551"/>
      <c r="N5" s="551"/>
      <c r="O5" s="551"/>
      <c r="P5" s="551"/>
      <c r="R5" s="46" t="s">
        <v>25</v>
      </c>
      <c r="S5" s="551"/>
      <c r="T5" s="551"/>
      <c r="U5" s="551"/>
      <c r="V5" s="551"/>
      <c r="W5" s="551"/>
      <c r="Y5" s="46" t="s">
        <v>25</v>
      </c>
      <c r="Z5" s="551"/>
      <c r="AA5" s="551"/>
      <c r="AB5" s="551"/>
      <c r="AC5" s="551"/>
      <c r="AD5" s="551"/>
      <c r="AF5" s="46" t="s">
        <v>25</v>
      </c>
      <c r="AG5" s="551"/>
      <c r="AH5" s="551"/>
      <c r="AI5" s="551"/>
      <c r="AJ5" s="551"/>
      <c r="AK5" s="551"/>
      <c r="AM5" s="46" t="s">
        <v>25</v>
      </c>
      <c r="AN5" s="551"/>
      <c r="AO5" s="551"/>
      <c r="AP5" s="551"/>
      <c r="AQ5" s="551"/>
      <c r="AR5" s="551"/>
      <c r="AT5" s="46" t="s">
        <v>25</v>
      </c>
      <c r="AU5" s="551"/>
      <c r="AV5" s="551"/>
      <c r="AW5" s="551"/>
      <c r="AX5" s="551"/>
      <c r="AY5" s="551"/>
      <c r="BA5" s="46" t="s">
        <v>25</v>
      </c>
      <c r="BB5" s="551"/>
      <c r="BC5" s="551"/>
      <c r="BD5" s="551"/>
      <c r="BE5" s="551"/>
      <c r="BF5" s="551"/>
      <c r="BH5" s="46" t="s">
        <v>25</v>
      </c>
      <c r="BI5" s="551"/>
      <c r="BJ5" s="551"/>
      <c r="BK5" s="551"/>
      <c r="BL5" s="551"/>
      <c r="BM5" s="551"/>
      <c r="BO5" s="46" t="s">
        <v>25</v>
      </c>
      <c r="BP5" s="551"/>
      <c r="BQ5" s="551"/>
      <c r="BR5" s="551"/>
      <c r="BS5" s="551"/>
      <c r="BT5" s="551"/>
      <c r="BV5" s="46" t="s">
        <v>25</v>
      </c>
      <c r="BW5" s="551"/>
      <c r="BX5" s="551"/>
      <c r="BY5" s="551"/>
      <c r="BZ5" s="551"/>
      <c r="CA5" s="551"/>
      <c r="CC5" s="46" t="s">
        <v>25</v>
      </c>
      <c r="CD5" s="551"/>
      <c r="CE5" s="551"/>
      <c r="CF5" s="551"/>
      <c r="CG5" s="551"/>
      <c r="CH5" s="551"/>
      <c r="CJ5" s="46" t="s">
        <v>25</v>
      </c>
      <c r="CK5" s="551"/>
      <c r="CL5" s="551"/>
      <c r="CM5" s="551"/>
      <c r="CN5" s="551"/>
      <c r="CO5" s="551"/>
      <c r="CQ5" s="46" t="s">
        <v>25</v>
      </c>
      <c r="CR5" s="551"/>
      <c r="CS5" s="551"/>
      <c r="CT5" s="551"/>
      <c r="CU5" s="551"/>
      <c r="CV5" s="551"/>
      <c r="CX5" s="46" t="s">
        <v>25</v>
      </c>
      <c r="CY5" s="551"/>
      <c r="CZ5" s="551"/>
      <c r="DA5" s="551"/>
      <c r="DB5" s="551"/>
      <c r="DC5" s="551"/>
      <c r="DE5" s="46" t="s">
        <v>25</v>
      </c>
      <c r="DF5" s="551"/>
      <c r="DG5" s="551"/>
      <c r="DH5" s="551"/>
      <c r="DI5" s="551"/>
      <c r="DJ5" s="551"/>
      <c r="DL5" s="46" t="s">
        <v>25</v>
      </c>
      <c r="DM5" s="551"/>
      <c r="DN5" s="551"/>
      <c r="DO5" s="551"/>
      <c r="DP5" s="551"/>
      <c r="DQ5" s="551"/>
      <c r="DS5" s="46" t="s">
        <v>25</v>
      </c>
      <c r="DT5" s="551"/>
      <c r="DU5" s="551"/>
      <c r="DV5" s="551"/>
      <c r="DW5" s="551"/>
      <c r="DX5" s="551"/>
      <c r="DZ5" s="46" t="s">
        <v>25</v>
      </c>
      <c r="EA5" s="551"/>
      <c r="EB5" s="551"/>
      <c r="EC5" s="551"/>
      <c r="ED5" s="551"/>
      <c r="EE5" s="551"/>
      <c r="EG5" s="46" t="s">
        <v>25</v>
      </c>
      <c r="EH5" s="551"/>
      <c r="EI5" s="551"/>
      <c r="EJ5" s="551"/>
      <c r="EK5" s="551"/>
      <c r="EL5" s="551"/>
      <c r="EN5" s="46" t="s">
        <v>25</v>
      </c>
      <c r="EO5" s="551"/>
      <c r="EP5" s="551"/>
      <c r="EQ5" s="551"/>
      <c r="ER5" s="551"/>
      <c r="ES5" s="551"/>
    </row>
    <row r="6" spans="1:222" s="28" customFormat="1" ht="19.5" customHeight="1">
      <c r="A6" s="15"/>
      <c r="B6" s="217" t="s">
        <v>26</v>
      </c>
      <c r="D6" s="550" t="s">
        <v>27</v>
      </c>
      <c r="E6" s="550"/>
      <c r="F6" s="550"/>
      <c r="G6" s="550"/>
      <c r="H6" s="550"/>
      <c r="I6" s="550"/>
      <c r="K6" s="546" t="s">
        <v>28</v>
      </c>
      <c r="L6" s="546"/>
      <c r="M6" s="546"/>
      <c r="N6" s="546"/>
      <c r="O6" s="546"/>
      <c r="P6" s="546"/>
      <c r="R6" s="546" t="s">
        <v>29</v>
      </c>
      <c r="S6" s="546"/>
      <c r="T6" s="546"/>
      <c r="U6" s="546"/>
      <c r="V6" s="546"/>
      <c r="W6" s="546"/>
      <c r="Y6" s="546" t="s">
        <v>30</v>
      </c>
      <c r="Z6" s="546"/>
      <c r="AA6" s="546"/>
      <c r="AB6" s="546"/>
      <c r="AC6" s="546"/>
      <c r="AD6" s="546"/>
      <c r="AF6" s="546" t="s">
        <v>31</v>
      </c>
      <c r="AG6" s="546"/>
      <c r="AH6" s="546"/>
      <c r="AI6" s="546"/>
      <c r="AJ6" s="546"/>
      <c r="AK6" s="546"/>
      <c r="AM6" s="546" t="s">
        <v>32</v>
      </c>
      <c r="AN6" s="546"/>
      <c r="AO6" s="546"/>
      <c r="AP6" s="546"/>
      <c r="AQ6" s="546"/>
      <c r="AR6" s="546"/>
      <c r="AT6" s="546" t="s">
        <v>33</v>
      </c>
      <c r="AU6" s="546"/>
      <c r="AV6" s="546"/>
      <c r="AW6" s="546"/>
      <c r="AX6" s="546"/>
      <c r="AY6" s="546"/>
      <c r="BA6" s="546" t="s">
        <v>34</v>
      </c>
      <c r="BB6" s="546"/>
      <c r="BC6" s="546"/>
      <c r="BD6" s="546"/>
      <c r="BE6" s="546"/>
      <c r="BF6" s="546"/>
      <c r="BH6" s="546" t="s">
        <v>35</v>
      </c>
      <c r="BI6" s="546"/>
      <c r="BJ6" s="546"/>
      <c r="BK6" s="546"/>
      <c r="BL6" s="546"/>
      <c r="BM6" s="546"/>
      <c r="BO6" s="546" t="s">
        <v>36</v>
      </c>
      <c r="BP6" s="546"/>
      <c r="BQ6" s="546"/>
      <c r="BR6" s="546"/>
      <c r="BS6" s="546"/>
      <c r="BT6" s="546"/>
      <c r="BV6" s="546" t="s">
        <v>37</v>
      </c>
      <c r="BW6" s="546"/>
      <c r="BX6" s="546"/>
      <c r="BY6" s="546"/>
      <c r="BZ6" s="546"/>
      <c r="CA6" s="546"/>
      <c r="CC6" s="546" t="s">
        <v>38</v>
      </c>
      <c r="CD6" s="546"/>
      <c r="CE6" s="546"/>
      <c r="CF6" s="546"/>
      <c r="CG6" s="546"/>
      <c r="CH6" s="546"/>
      <c r="CJ6" s="546" t="s">
        <v>39</v>
      </c>
      <c r="CK6" s="546"/>
      <c r="CL6" s="546"/>
      <c r="CM6" s="546"/>
      <c r="CN6" s="546"/>
      <c r="CO6" s="546"/>
      <c r="CQ6" s="546" t="s">
        <v>40</v>
      </c>
      <c r="CR6" s="546"/>
      <c r="CS6" s="546"/>
      <c r="CT6" s="546"/>
      <c r="CU6" s="546"/>
      <c r="CV6" s="546"/>
      <c r="CX6" s="546" t="s">
        <v>41</v>
      </c>
      <c r="CY6" s="546"/>
      <c r="CZ6" s="546"/>
      <c r="DA6" s="546"/>
      <c r="DB6" s="546"/>
      <c r="DC6" s="546"/>
      <c r="DE6" s="546" t="s">
        <v>42</v>
      </c>
      <c r="DF6" s="546"/>
      <c r="DG6" s="546"/>
      <c r="DH6" s="546"/>
      <c r="DI6" s="546"/>
      <c r="DJ6" s="546"/>
      <c r="DL6" s="546" t="s">
        <v>43</v>
      </c>
      <c r="DM6" s="546"/>
      <c r="DN6" s="546"/>
      <c r="DO6" s="546"/>
      <c r="DP6" s="546"/>
      <c r="DQ6" s="546"/>
      <c r="DS6" s="546" t="s">
        <v>44</v>
      </c>
      <c r="DT6" s="546"/>
      <c r="DU6" s="546"/>
      <c r="DV6" s="546"/>
      <c r="DW6" s="546"/>
      <c r="DX6" s="546"/>
      <c r="DZ6" s="546" t="s">
        <v>45</v>
      </c>
      <c r="EA6" s="546"/>
      <c r="EB6" s="546"/>
      <c r="EC6" s="546"/>
      <c r="ED6" s="546"/>
      <c r="EE6" s="546"/>
      <c r="EG6" s="546" t="s">
        <v>46</v>
      </c>
      <c r="EH6" s="546"/>
      <c r="EI6" s="546"/>
      <c r="EJ6" s="546"/>
      <c r="EK6" s="546"/>
      <c r="EL6" s="546"/>
      <c r="EN6" s="546" t="s">
        <v>47</v>
      </c>
      <c r="EO6" s="546"/>
      <c r="EP6" s="546"/>
      <c r="EQ6" s="546"/>
      <c r="ER6" s="546"/>
      <c r="ES6" s="546"/>
    </row>
    <row r="7" spans="1:222" s="20" customFormat="1" ht="19.5" customHeight="1">
      <c r="A7" s="18"/>
      <c r="B7" s="47" t="s">
        <v>48</v>
      </c>
      <c r="D7" s="220" t="s">
        <v>49</v>
      </c>
      <c r="E7" s="547">
        <f>D25</f>
        <v>0</v>
      </c>
      <c r="F7" s="547"/>
      <c r="G7" s="176"/>
      <c r="H7" s="177"/>
      <c r="I7" s="178"/>
      <c r="K7" s="221" t="s">
        <v>49</v>
      </c>
      <c r="L7" s="222">
        <f>K25</f>
        <v>0</v>
      </c>
      <c r="M7" s="222"/>
      <c r="N7" s="223"/>
      <c r="O7" s="224"/>
      <c r="P7" s="225"/>
      <c r="R7" s="221" t="s">
        <v>49</v>
      </c>
      <c r="S7" s="222">
        <f>R25</f>
        <v>0</v>
      </c>
      <c r="T7" s="222"/>
      <c r="U7" s="223"/>
      <c r="V7" s="224"/>
      <c r="W7" s="225"/>
      <c r="Y7" s="221" t="s">
        <v>49</v>
      </c>
      <c r="Z7" s="222">
        <f>Y25</f>
        <v>0</v>
      </c>
      <c r="AA7" s="222"/>
      <c r="AB7" s="223"/>
      <c r="AC7" s="224"/>
      <c r="AD7" s="225"/>
      <c r="AF7" s="221" t="s">
        <v>49</v>
      </c>
      <c r="AG7" s="222">
        <f>AF25</f>
        <v>0</v>
      </c>
      <c r="AH7" s="222"/>
      <c r="AI7" s="223"/>
      <c r="AJ7" s="224"/>
      <c r="AK7" s="225"/>
      <c r="AM7" s="221" t="s">
        <v>49</v>
      </c>
      <c r="AN7" s="222">
        <f>AM25</f>
        <v>0</v>
      </c>
      <c r="AO7" s="222"/>
      <c r="AP7" s="223"/>
      <c r="AQ7" s="224"/>
      <c r="AR7" s="225"/>
      <c r="AT7" s="221" t="s">
        <v>49</v>
      </c>
      <c r="AU7" s="222">
        <f>AT25</f>
        <v>0</v>
      </c>
      <c r="AV7" s="222"/>
      <c r="AW7" s="223"/>
      <c r="AX7" s="224"/>
      <c r="AY7" s="225"/>
      <c r="BA7" s="221" t="s">
        <v>49</v>
      </c>
      <c r="BB7" s="222">
        <f>BA25</f>
        <v>0</v>
      </c>
      <c r="BC7" s="222"/>
      <c r="BD7" s="223"/>
      <c r="BE7" s="224"/>
      <c r="BF7" s="225"/>
      <c r="BH7" s="221" t="s">
        <v>49</v>
      </c>
      <c r="BI7" s="222">
        <f>BH25</f>
        <v>0</v>
      </c>
      <c r="BJ7" s="222"/>
      <c r="BK7" s="223"/>
      <c r="BL7" s="224"/>
      <c r="BM7" s="225"/>
      <c r="BO7" s="221" t="s">
        <v>49</v>
      </c>
      <c r="BP7" s="222">
        <f>BO25</f>
        <v>0</v>
      </c>
      <c r="BQ7" s="222"/>
      <c r="BR7" s="223"/>
      <c r="BS7" s="224"/>
      <c r="BT7" s="225"/>
      <c r="BV7" s="221" t="s">
        <v>49</v>
      </c>
      <c r="BW7" s="222">
        <f>BV25</f>
        <v>0</v>
      </c>
      <c r="BX7" s="222"/>
      <c r="BY7" s="223"/>
      <c r="BZ7" s="224"/>
      <c r="CA7" s="225"/>
      <c r="CC7" s="221" t="s">
        <v>49</v>
      </c>
      <c r="CD7" s="222">
        <f>CC25</f>
        <v>0</v>
      </c>
      <c r="CE7" s="222"/>
      <c r="CF7" s="223"/>
      <c r="CG7" s="224"/>
      <c r="CH7" s="225"/>
      <c r="CJ7" s="221" t="s">
        <v>49</v>
      </c>
      <c r="CK7" s="222">
        <f>CJ25</f>
        <v>0</v>
      </c>
      <c r="CL7" s="222"/>
      <c r="CM7" s="223"/>
      <c r="CN7" s="224"/>
      <c r="CO7" s="225"/>
      <c r="CQ7" s="221" t="s">
        <v>49</v>
      </c>
      <c r="CR7" s="222">
        <f>CQ25</f>
        <v>0</v>
      </c>
      <c r="CS7" s="222"/>
      <c r="CT7" s="223"/>
      <c r="CU7" s="224"/>
      <c r="CV7" s="225"/>
      <c r="CX7" s="221" t="s">
        <v>49</v>
      </c>
      <c r="CY7" s="222">
        <f>CX25</f>
        <v>0</v>
      </c>
      <c r="CZ7" s="222"/>
      <c r="DA7" s="223"/>
      <c r="DB7" s="224"/>
      <c r="DC7" s="225"/>
      <c r="DE7" s="221" t="s">
        <v>49</v>
      </c>
      <c r="DF7" s="222">
        <f>DE25</f>
        <v>0</v>
      </c>
      <c r="DG7" s="222"/>
      <c r="DH7" s="223"/>
      <c r="DI7" s="224"/>
      <c r="DJ7" s="225"/>
      <c r="DL7" s="221" t="s">
        <v>49</v>
      </c>
      <c r="DM7" s="222">
        <f>DL25</f>
        <v>0</v>
      </c>
      <c r="DN7" s="222"/>
      <c r="DO7" s="223"/>
      <c r="DP7" s="224"/>
      <c r="DQ7" s="225"/>
      <c r="DS7" s="221" t="s">
        <v>49</v>
      </c>
      <c r="DT7" s="222">
        <f>DS25</f>
        <v>0</v>
      </c>
      <c r="DU7" s="222"/>
      <c r="DV7" s="223"/>
      <c r="DW7" s="224"/>
      <c r="DX7" s="225"/>
      <c r="DZ7" s="221" t="s">
        <v>49</v>
      </c>
      <c r="EA7" s="222">
        <f>DZ25</f>
        <v>0</v>
      </c>
      <c r="EB7" s="222"/>
      <c r="EC7" s="223"/>
      <c r="ED7" s="224"/>
      <c r="EE7" s="225"/>
      <c r="EG7" s="221" t="s">
        <v>49</v>
      </c>
      <c r="EH7" s="222">
        <f>EG25</f>
        <v>0</v>
      </c>
      <c r="EI7" s="222"/>
      <c r="EJ7" s="223"/>
      <c r="EK7" s="224"/>
      <c r="EL7" s="225"/>
      <c r="EN7" s="221" t="s">
        <v>49</v>
      </c>
      <c r="EO7" s="222">
        <f>EN25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548">
        <f>H25</f>
        <v>0</v>
      </c>
      <c r="F8" s="548"/>
      <c r="G8" s="179"/>
      <c r="H8" s="177"/>
      <c r="I8" s="178"/>
      <c r="K8" s="226" t="s">
        <v>51</v>
      </c>
      <c r="L8" s="222">
        <f>O25</f>
        <v>0</v>
      </c>
      <c r="M8" s="222"/>
      <c r="N8" s="227"/>
      <c r="O8" s="224"/>
      <c r="P8" s="225"/>
      <c r="R8" s="226" t="s">
        <v>51</v>
      </c>
      <c r="S8" s="222">
        <f>V25</f>
        <v>0</v>
      </c>
      <c r="T8" s="222"/>
      <c r="U8" s="227"/>
      <c r="V8" s="224"/>
      <c r="W8" s="225"/>
      <c r="Y8" s="226" t="s">
        <v>51</v>
      </c>
      <c r="Z8" s="222">
        <f>AC25</f>
        <v>0</v>
      </c>
      <c r="AA8" s="222"/>
      <c r="AB8" s="227"/>
      <c r="AC8" s="224"/>
      <c r="AD8" s="225"/>
      <c r="AF8" s="226" t="s">
        <v>51</v>
      </c>
      <c r="AG8" s="222">
        <f>AJ25</f>
        <v>0</v>
      </c>
      <c r="AH8" s="222"/>
      <c r="AI8" s="227"/>
      <c r="AJ8" s="224"/>
      <c r="AK8" s="225"/>
      <c r="AM8" s="226" t="s">
        <v>51</v>
      </c>
      <c r="AN8" s="222">
        <f>AQ25</f>
        <v>0</v>
      </c>
      <c r="AO8" s="222"/>
      <c r="AP8" s="227"/>
      <c r="AQ8" s="224"/>
      <c r="AR8" s="225"/>
      <c r="AT8" s="226" t="s">
        <v>51</v>
      </c>
      <c r="AU8" s="222">
        <f>AX25</f>
        <v>0</v>
      </c>
      <c r="AV8" s="222"/>
      <c r="AW8" s="227"/>
      <c r="AX8" s="224"/>
      <c r="AY8" s="225"/>
      <c r="BA8" s="226" t="s">
        <v>51</v>
      </c>
      <c r="BB8" s="222">
        <f>BE25</f>
        <v>0</v>
      </c>
      <c r="BC8" s="222"/>
      <c r="BD8" s="227"/>
      <c r="BE8" s="224"/>
      <c r="BF8" s="225"/>
      <c r="BH8" s="226" t="s">
        <v>51</v>
      </c>
      <c r="BI8" s="222">
        <f>BL25</f>
        <v>0</v>
      </c>
      <c r="BJ8" s="222"/>
      <c r="BK8" s="227"/>
      <c r="BL8" s="224"/>
      <c r="BM8" s="225"/>
      <c r="BO8" s="226" t="s">
        <v>51</v>
      </c>
      <c r="BP8" s="222">
        <f>BS25</f>
        <v>0</v>
      </c>
      <c r="BQ8" s="222"/>
      <c r="BR8" s="227"/>
      <c r="BS8" s="224"/>
      <c r="BT8" s="225"/>
      <c r="BV8" s="226" t="s">
        <v>51</v>
      </c>
      <c r="BW8" s="222">
        <f>BZ25</f>
        <v>0</v>
      </c>
      <c r="BX8" s="222"/>
      <c r="BY8" s="227"/>
      <c r="BZ8" s="224"/>
      <c r="CA8" s="225"/>
      <c r="CC8" s="226" t="s">
        <v>51</v>
      </c>
      <c r="CD8" s="222">
        <f>CG25</f>
        <v>0</v>
      </c>
      <c r="CE8" s="222"/>
      <c r="CF8" s="227"/>
      <c r="CG8" s="224"/>
      <c r="CH8" s="225"/>
      <c r="CJ8" s="226" t="s">
        <v>51</v>
      </c>
      <c r="CK8" s="222">
        <f>CN25</f>
        <v>0</v>
      </c>
      <c r="CL8" s="222"/>
      <c r="CM8" s="227"/>
      <c r="CN8" s="224"/>
      <c r="CO8" s="225"/>
      <c r="CQ8" s="226" t="s">
        <v>51</v>
      </c>
      <c r="CR8" s="222">
        <f>CU25</f>
        <v>0</v>
      </c>
      <c r="CS8" s="222"/>
      <c r="CT8" s="227"/>
      <c r="CU8" s="224"/>
      <c r="CV8" s="225"/>
      <c r="CX8" s="226" t="s">
        <v>51</v>
      </c>
      <c r="CY8" s="222">
        <f>DB25</f>
        <v>0</v>
      </c>
      <c r="CZ8" s="222"/>
      <c r="DA8" s="227"/>
      <c r="DB8" s="224"/>
      <c r="DC8" s="225"/>
      <c r="DE8" s="226" t="s">
        <v>51</v>
      </c>
      <c r="DF8" s="222">
        <f>DI25</f>
        <v>0</v>
      </c>
      <c r="DG8" s="222"/>
      <c r="DH8" s="227"/>
      <c r="DI8" s="224"/>
      <c r="DJ8" s="225"/>
      <c r="DL8" s="226" t="s">
        <v>51</v>
      </c>
      <c r="DM8" s="222">
        <f>DP25</f>
        <v>0</v>
      </c>
      <c r="DN8" s="222"/>
      <c r="DO8" s="227"/>
      <c r="DP8" s="224"/>
      <c r="DQ8" s="225"/>
      <c r="DS8" s="226" t="s">
        <v>51</v>
      </c>
      <c r="DT8" s="222">
        <f>DW25</f>
        <v>0</v>
      </c>
      <c r="DU8" s="222"/>
      <c r="DV8" s="227"/>
      <c r="DW8" s="224"/>
      <c r="DX8" s="225"/>
      <c r="DZ8" s="226" t="s">
        <v>51</v>
      </c>
      <c r="EA8" s="222">
        <f>ED25</f>
        <v>0</v>
      </c>
      <c r="EB8" s="222"/>
      <c r="EC8" s="227"/>
      <c r="ED8" s="224"/>
      <c r="EE8" s="225"/>
      <c r="EG8" s="226" t="s">
        <v>51</v>
      </c>
      <c r="EH8" s="222">
        <f>EK25</f>
        <v>0</v>
      </c>
      <c r="EI8" s="222"/>
      <c r="EJ8" s="227"/>
      <c r="EK8" s="224"/>
      <c r="EL8" s="225"/>
      <c r="EN8" s="226" t="s">
        <v>51</v>
      </c>
      <c r="EO8" s="222">
        <f>ER25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549" t="s">
        <v>53</v>
      </c>
      <c r="E9" s="549"/>
      <c r="F9" s="549"/>
      <c r="G9" s="545">
        <f>IF(E7,E8/E7,0)</f>
        <v>0</v>
      </c>
      <c r="H9" s="545"/>
      <c r="I9" s="178"/>
      <c r="K9" s="544" t="s">
        <v>54</v>
      </c>
      <c r="L9" s="544"/>
      <c r="M9" s="544"/>
      <c r="N9" s="545">
        <f>IF(L7,L8/L7,0)</f>
        <v>0</v>
      </c>
      <c r="O9" s="545"/>
      <c r="P9" s="225"/>
      <c r="R9" s="544" t="s">
        <v>55</v>
      </c>
      <c r="S9" s="544"/>
      <c r="T9" s="544"/>
      <c r="U9" s="545">
        <f>IF(S7,S8/S7,0)</f>
        <v>0</v>
      </c>
      <c r="V9" s="545"/>
      <c r="W9" s="225"/>
      <c r="Y9" s="544" t="s">
        <v>56</v>
      </c>
      <c r="Z9" s="544"/>
      <c r="AA9" s="544"/>
      <c r="AB9" s="545">
        <f>IF(Z7,Z8/Z7,0)</f>
        <v>0</v>
      </c>
      <c r="AC9" s="545"/>
      <c r="AD9" s="225"/>
      <c r="AF9" s="544" t="s">
        <v>57</v>
      </c>
      <c r="AG9" s="544"/>
      <c r="AH9" s="544"/>
      <c r="AI9" s="545">
        <f>IF(AG7,AG8/AG7,0)</f>
        <v>0</v>
      </c>
      <c r="AJ9" s="545"/>
      <c r="AK9" s="225"/>
      <c r="AM9" s="544" t="s">
        <v>58</v>
      </c>
      <c r="AN9" s="544"/>
      <c r="AO9" s="544"/>
      <c r="AP9" s="545">
        <f>IF(AN7,AN8/AN7,0)</f>
        <v>0</v>
      </c>
      <c r="AQ9" s="545"/>
      <c r="AR9" s="225"/>
      <c r="AT9" s="544" t="s">
        <v>59</v>
      </c>
      <c r="AU9" s="544"/>
      <c r="AV9" s="544"/>
      <c r="AW9" s="545">
        <f>IF(AU7,AU8/AU7,0)</f>
        <v>0</v>
      </c>
      <c r="AX9" s="545"/>
      <c r="AY9" s="225"/>
      <c r="BA9" s="544" t="s">
        <v>60</v>
      </c>
      <c r="BB9" s="544"/>
      <c r="BC9" s="544"/>
      <c r="BD9" s="545">
        <f>IF(BB7,BB8/BB7,0)</f>
        <v>0</v>
      </c>
      <c r="BE9" s="545"/>
      <c r="BF9" s="225"/>
      <c r="BH9" s="544" t="s">
        <v>61</v>
      </c>
      <c r="BI9" s="544"/>
      <c r="BJ9" s="544"/>
      <c r="BK9" s="545">
        <f>IF(BI7,BI8/BI7,0)</f>
        <v>0</v>
      </c>
      <c r="BL9" s="545"/>
      <c r="BM9" s="225"/>
      <c r="BO9" s="544" t="s">
        <v>54</v>
      </c>
      <c r="BP9" s="544"/>
      <c r="BQ9" s="544"/>
      <c r="BR9" s="545">
        <f>IF(BP7,BP8/BP7,0)</f>
        <v>0</v>
      </c>
      <c r="BS9" s="545"/>
      <c r="BT9" s="225"/>
      <c r="BV9" s="544" t="s">
        <v>54</v>
      </c>
      <c r="BW9" s="544"/>
      <c r="BX9" s="544"/>
      <c r="BY9" s="545">
        <f>IF(BW7,BW8/BW7,0)</f>
        <v>0</v>
      </c>
      <c r="BZ9" s="545"/>
      <c r="CA9" s="225"/>
      <c r="CC9" s="544" t="s">
        <v>54</v>
      </c>
      <c r="CD9" s="544"/>
      <c r="CE9" s="544"/>
      <c r="CF9" s="545">
        <f>IF(CD7,CD8/CD7,0)</f>
        <v>0</v>
      </c>
      <c r="CG9" s="545"/>
      <c r="CH9" s="225"/>
      <c r="CJ9" s="544" t="s">
        <v>62</v>
      </c>
      <c r="CK9" s="544"/>
      <c r="CL9" s="544"/>
      <c r="CM9" s="545">
        <f>IF(CK7,CK8/CK7,0)</f>
        <v>0</v>
      </c>
      <c r="CN9" s="545"/>
      <c r="CO9" s="225"/>
      <c r="CQ9" s="544" t="s">
        <v>63</v>
      </c>
      <c r="CR9" s="544"/>
      <c r="CS9" s="544"/>
      <c r="CT9" s="545">
        <f>IF(CR7,CR8/CR7,0)</f>
        <v>0</v>
      </c>
      <c r="CU9" s="545"/>
      <c r="CV9" s="225"/>
      <c r="CX9" s="544" t="s">
        <v>64</v>
      </c>
      <c r="CY9" s="544"/>
      <c r="CZ9" s="544"/>
      <c r="DA9" s="545">
        <f>IF(CY7,CY8/CY7,0)</f>
        <v>0</v>
      </c>
      <c r="DB9" s="545"/>
      <c r="DC9" s="225"/>
      <c r="DE9" s="544" t="s">
        <v>65</v>
      </c>
      <c r="DF9" s="544"/>
      <c r="DG9" s="544"/>
      <c r="DH9" s="545">
        <f>IF(DF7,DF8/DF7,0)</f>
        <v>0</v>
      </c>
      <c r="DI9" s="545"/>
      <c r="DJ9" s="225"/>
      <c r="DL9" s="544" t="s">
        <v>66</v>
      </c>
      <c r="DM9" s="544"/>
      <c r="DN9" s="544"/>
      <c r="DO9" s="545">
        <f>IF(DM7,DM8/DM7,0)</f>
        <v>0</v>
      </c>
      <c r="DP9" s="545"/>
      <c r="DQ9" s="225"/>
      <c r="DS9" s="544" t="s">
        <v>67</v>
      </c>
      <c r="DT9" s="544"/>
      <c r="DU9" s="544"/>
      <c r="DV9" s="545">
        <f>IF(DT7,DT8/DT7,0)</f>
        <v>0</v>
      </c>
      <c r="DW9" s="545"/>
      <c r="DX9" s="225"/>
      <c r="DZ9" s="544" t="s">
        <v>68</v>
      </c>
      <c r="EA9" s="544"/>
      <c r="EB9" s="544"/>
      <c r="EC9" s="545">
        <f>IF(EA7,EA8/EA7,0)</f>
        <v>0</v>
      </c>
      <c r="ED9" s="545"/>
      <c r="EE9" s="225"/>
      <c r="EG9" s="544" t="s">
        <v>69</v>
      </c>
      <c r="EH9" s="544"/>
      <c r="EI9" s="544"/>
      <c r="EJ9" s="545">
        <f>IF(EH7,EH8/EH7,0)</f>
        <v>0</v>
      </c>
      <c r="EK9" s="545"/>
      <c r="EL9" s="225"/>
      <c r="EN9" s="544" t="s">
        <v>70</v>
      </c>
      <c r="EO9" s="544"/>
      <c r="EP9" s="544"/>
      <c r="EQ9" s="545">
        <f>IF(EO7,EO8/EO7,0)</f>
        <v>0</v>
      </c>
      <c r="ER9" s="545"/>
      <c r="ES9" s="225"/>
    </row>
    <row r="10" spans="1:222" s="20" customFormat="1" ht="19.5" customHeight="1">
      <c r="A10" s="18"/>
      <c r="B10" s="48" t="s">
        <v>71</v>
      </c>
      <c r="D10" s="549"/>
      <c r="E10" s="549"/>
      <c r="F10" s="549"/>
      <c r="G10" s="545"/>
      <c r="H10" s="545"/>
      <c r="I10" s="180"/>
      <c r="K10" s="544"/>
      <c r="L10" s="544"/>
      <c r="M10" s="544"/>
      <c r="N10" s="545"/>
      <c r="O10" s="545"/>
      <c r="P10" s="228"/>
      <c r="R10" s="544"/>
      <c r="S10" s="544"/>
      <c r="T10" s="544"/>
      <c r="U10" s="545"/>
      <c r="V10" s="545"/>
      <c r="W10" s="228"/>
      <c r="Y10" s="544"/>
      <c r="Z10" s="544"/>
      <c r="AA10" s="544"/>
      <c r="AB10" s="545"/>
      <c r="AC10" s="545"/>
      <c r="AD10" s="228"/>
      <c r="AF10" s="544"/>
      <c r="AG10" s="544"/>
      <c r="AH10" s="544"/>
      <c r="AI10" s="545"/>
      <c r="AJ10" s="545"/>
      <c r="AK10" s="228"/>
      <c r="AM10" s="544"/>
      <c r="AN10" s="544"/>
      <c r="AO10" s="544"/>
      <c r="AP10" s="545"/>
      <c r="AQ10" s="545"/>
      <c r="AR10" s="228"/>
      <c r="AT10" s="544"/>
      <c r="AU10" s="544"/>
      <c r="AV10" s="544"/>
      <c r="AW10" s="545"/>
      <c r="AX10" s="545"/>
      <c r="AY10" s="228"/>
      <c r="BA10" s="544"/>
      <c r="BB10" s="544"/>
      <c r="BC10" s="544"/>
      <c r="BD10" s="545"/>
      <c r="BE10" s="545"/>
      <c r="BF10" s="228"/>
      <c r="BH10" s="544"/>
      <c r="BI10" s="544"/>
      <c r="BJ10" s="544"/>
      <c r="BK10" s="545"/>
      <c r="BL10" s="545"/>
      <c r="BM10" s="228"/>
      <c r="BO10" s="544"/>
      <c r="BP10" s="544"/>
      <c r="BQ10" s="544"/>
      <c r="BR10" s="545"/>
      <c r="BS10" s="545"/>
      <c r="BT10" s="228"/>
      <c r="BV10" s="544"/>
      <c r="BW10" s="544"/>
      <c r="BX10" s="544"/>
      <c r="BY10" s="545"/>
      <c r="BZ10" s="545"/>
      <c r="CA10" s="228"/>
      <c r="CC10" s="544"/>
      <c r="CD10" s="544"/>
      <c r="CE10" s="544"/>
      <c r="CF10" s="545"/>
      <c r="CG10" s="545"/>
      <c r="CH10" s="228"/>
      <c r="CJ10" s="544"/>
      <c r="CK10" s="544"/>
      <c r="CL10" s="544"/>
      <c r="CM10" s="545"/>
      <c r="CN10" s="545"/>
      <c r="CO10" s="228"/>
      <c r="CQ10" s="544"/>
      <c r="CR10" s="544"/>
      <c r="CS10" s="544"/>
      <c r="CT10" s="545"/>
      <c r="CU10" s="545"/>
      <c r="CV10" s="228"/>
      <c r="CX10" s="544"/>
      <c r="CY10" s="544"/>
      <c r="CZ10" s="544"/>
      <c r="DA10" s="545"/>
      <c r="DB10" s="545"/>
      <c r="DC10" s="228"/>
      <c r="DE10" s="544"/>
      <c r="DF10" s="544"/>
      <c r="DG10" s="544"/>
      <c r="DH10" s="545"/>
      <c r="DI10" s="545"/>
      <c r="DJ10" s="228"/>
      <c r="DL10" s="544"/>
      <c r="DM10" s="544"/>
      <c r="DN10" s="544"/>
      <c r="DO10" s="545"/>
      <c r="DP10" s="545"/>
      <c r="DQ10" s="228"/>
      <c r="DS10" s="544"/>
      <c r="DT10" s="544"/>
      <c r="DU10" s="544"/>
      <c r="DV10" s="545"/>
      <c r="DW10" s="545"/>
      <c r="DX10" s="228"/>
      <c r="DZ10" s="544"/>
      <c r="EA10" s="544"/>
      <c r="EB10" s="544"/>
      <c r="EC10" s="545"/>
      <c r="ED10" s="545"/>
      <c r="EE10" s="228"/>
      <c r="EG10" s="544"/>
      <c r="EH10" s="544"/>
      <c r="EI10" s="544"/>
      <c r="EJ10" s="545"/>
      <c r="EK10" s="545"/>
      <c r="EL10" s="228"/>
      <c r="EN10" s="544"/>
      <c r="EO10" s="544"/>
      <c r="EP10" s="544"/>
      <c r="EQ10" s="545"/>
      <c r="ER10" s="545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29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29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29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29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29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29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29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29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29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29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29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29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29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29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29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29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29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29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29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18" t="str">
        <f>Controle!D9</f>
        <v>MATEMÁTICA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 xml:space="preserve"> HISTÓRIA DO BRASIL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 xml:space="preserve"> GEOGRAFIA DO BRASIL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 xml:space="preserve"> ATUALIDADES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INFORMÁTICA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DIR. CONSTITUCIONAL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DIR. HUMANOS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 xml:space="preserve"> DIR. ADMINISTRATIVO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 xml:space="preserve"> DIR. PENAL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8" t="str">
        <f>Controle!D18</f>
        <v xml:space="preserve"> IGUALDADE RACIAL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8" t="str">
        <f>Controle!D19</f>
        <v xml:space="preserve"> DIR. PENAL MILITAR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12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2" customFormat="1" ht="25.5" customHeight="1">
      <c r="A26" s="230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  <c r="II26" s="231"/>
      <c r="IJ26" s="231"/>
      <c r="IK26" s="231"/>
      <c r="IL26" s="231"/>
      <c r="IM26" s="231"/>
      <c r="IN26" s="231"/>
      <c r="IO26" s="231"/>
      <c r="IP26" s="231"/>
      <c r="IQ26" s="231"/>
      <c r="IR26" s="231"/>
      <c r="IS26" s="231"/>
      <c r="IT26" s="231"/>
      <c r="IU26" s="231"/>
      <c r="IV26" s="231"/>
      <c r="IW26" s="231"/>
      <c r="IX26" s="231"/>
      <c r="IY26" s="231"/>
      <c r="IZ26" s="231"/>
      <c r="JA26" s="231"/>
      <c r="JB26" s="231"/>
      <c r="JC26" s="231"/>
      <c r="JD26" s="231"/>
      <c r="JE26" s="231"/>
      <c r="JF26" s="231"/>
      <c r="JG26" s="231"/>
      <c r="JH26" s="231"/>
      <c r="JI26" s="231"/>
      <c r="JJ26" s="231"/>
      <c r="JK26" s="231"/>
      <c r="JL26" s="231"/>
      <c r="JM26" s="231"/>
      <c r="JN26" s="231"/>
      <c r="JO26" s="231"/>
      <c r="JP26" s="231"/>
      <c r="JQ26" s="231"/>
      <c r="JR26" s="231"/>
      <c r="JS26" s="231"/>
      <c r="JT26" s="231"/>
      <c r="JU26" s="231"/>
      <c r="JV26" s="231"/>
      <c r="JW26" s="231"/>
      <c r="JX26" s="231"/>
      <c r="JY26" s="231"/>
      <c r="JZ26" s="231"/>
      <c r="KA26" s="231"/>
      <c r="KB26" s="231"/>
      <c r="KC26" s="231"/>
      <c r="KD26" s="231"/>
      <c r="KE26" s="231"/>
      <c r="KF26" s="231"/>
      <c r="KG26" s="231"/>
      <c r="KH26" s="231"/>
      <c r="KI26" s="231"/>
      <c r="KJ26" s="231"/>
      <c r="KK26" s="231"/>
      <c r="KL26" s="231"/>
      <c r="KM26" s="231"/>
      <c r="KN26" s="231"/>
      <c r="KO26" s="231"/>
      <c r="KP26" s="231"/>
      <c r="KQ26" s="231"/>
      <c r="KR26" s="231"/>
      <c r="KS26" s="231"/>
      <c r="KT26" s="231"/>
      <c r="KU26" s="231"/>
      <c r="KV26" s="231"/>
      <c r="KW26" s="231"/>
      <c r="KX26" s="231"/>
      <c r="KY26" s="231"/>
      <c r="KZ26" s="231"/>
      <c r="LA26" s="231"/>
      <c r="LB26" s="231"/>
      <c r="LC26" s="231"/>
      <c r="LD26" s="231"/>
      <c r="LE26" s="231"/>
      <c r="LF26" s="231"/>
      <c r="LG26" s="231"/>
      <c r="LH26" s="231"/>
      <c r="LI26" s="231"/>
      <c r="LJ26" s="231"/>
      <c r="LK26" s="231"/>
      <c r="LL26" s="231"/>
      <c r="LM26" s="231"/>
      <c r="LN26" s="231"/>
      <c r="LO26" s="231"/>
      <c r="LP26" s="231"/>
      <c r="LQ26" s="231"/>
      <c r="LR26" s="231"/>
      <c r="LS26" s="231"/>
      <c r="LT26" s="231"/>
      <c r="LU26" s="231"/>
      <c r="LV26" s="231"/>
      <c r="LW26" s="231"/>
      <c r="LX26" s="231"/>
      <c r="LY26" s="231"/>
      <c r="LZ26" s="231"/>
      <c r="MA26" s="231"/>
      <c r="MB26" s="231"/>
      <c r="MC26" s="231"/>
      <c r="MD26" s="231"/>
      <c r="ME26" s="231"/>
      <c r="MF26" s="231"/>
      <c r="MG26" s="231"/>
      <c r="MH26" s="231"/>
      <c r="MI26" s="231"/>
      <c r="MJ26" s="231"/>
      <c r="MK26" s="231"/>
      <c r="ML26" s="231"/>
      <c r="MM26" s="231"/>
      <c r="MN26" s="231"/>
      <c r="MO26" s="231"/>
      <c r="MP26" s="231"/>
      <c r="MQ26" s="231"/>
      <c r="MR26" s="231"/>
      <c r="MS26" s="231"/>
      <c r="MT26" s="231"/>
      <c r="MU26" s="231"/>
      <c r="MV26" s="231"/>
      <c r="MW26" s="231"/>
      <c r="MX26" s="231"/>
      <c r="MY26" s="231"/>
      <c r="MZ26" s="231"/>
      <c r="NA26" s="231"/>
      <c r="NB26" s="231"/>
      <c r="NC26" s="231"/>
      <c r="ND26" s="231"/>
      <c r="NE26" s="231"/>
      <c r="NF26" s="231"/>
      <c r="NG26" s="231"/>
      <c r="NH26" s="231"/>
      <c r="NI26" s="231"/>
      <c r="NJ26" s="231"/>
      <c r="NK26" s="231"/>
      <c r="NL26" s="231"/>
      <c r="NM26" s="231"/>
      <c r="NN26" s="231"/>
      <c r="NO26" s="231"/>
      <c r="NP26" s="231"/>
      <c r="NQ26" s="231"/>
      <c r="NR26" s="231"/>
      <c r="NS26" s="231"/>
      <c r="NT26" s="231"/>
      <c r="NU26" s="231"/>
      <c r="NV26" s="231"/>
      <c r="NW26" s="231"/>
      <c r="NX26" s="231"/>
      <c r="NY26" s="231"/>
      <c r="NZ26" s="231"/>
      <c r="OA26" s="231"/>
      <c r="OB26" s="231"/>
      <c r="OC26" s="231"/>
      <c r="OD26" s="231"/>
      <c r="OE26" s="231"/>
      <c r="OF26" s="231"/>
      <c r="OG26" s="231"/>
      <c r="OH26" s="231"/>
      <c r="OI26" s="231"/>
      <c r="OJ26" s="231"/>
      <c r="OK26" s="231"/>
      <c r="OL26" s="231"/>
      <c r="OM26" s="231"/>
      <c r="ON26" s="231"/>
      <c r="OO26" s="231"/>
      <c r="OP26" s="231"/>
      <c r="OQ26" s="231"/>
      <c r="OR26" s="231"/>
      <c r="OS26" s="231"/>
      <c r="OT26" s="231"/>
      <c r="OU26" s="231"/>
      <c r="OV26" s="231"/>
      <c r="OW26" s="231"/>
      <c r="OX26" s="231"/>
      <c r="OY26" s="231"/>
      <c r="OZ26" s="231"/>
      <c r="PA26" s="231"/>
      <c r="PB26" s="231"/>
      <c r="PC26" s="231"/>
      <c r="PD26" s="231"/>
      <c r="PE26" s="231"/>
      <c r="PF26" s="231"/>
      <c r="PG26" s="231"/>
      <c r="PH26" s="231"/>
      <c r="PI26" s="231"/>
      <c r="PJ26" s="231"/>
      <c r="PK26" s="231"/>
      <c r="PL26" s="231"/>
      <c r="PM26" s="231"/>
      <c r="PN26" s="231"/>
      <c r="PO26" s="231"/>
      <c r="PP26" s="231"/>
      <c r="PQ26" s="231"/>
      <c r="PR26" s="231"/>
      <c r="PS26" s="231"/>
      <c r="PT26" s="231"/>
      <c r="PU26" s="231"/>
      <c r="PV26" s="231"/>
      <c r="PW26" s="231"/>
      <c r="PX26" s="231"/>
      <c r="PY26" s="231"/>
      <c r="PZ26" s="231"/>
      <c r="QA26" s="231"/>
      <c r="QB26" s="231"/>
      <c r="QC26" s="231"/>
      <c r="QD26" s="231"/>
      <c r="QE26" s="231"/>
      <c r="QF26" s="231"/>
      <c r="QG26" s="231"/>
      <c r="QH26" s="231"/>
      <c r="QI26" s="231"/>
      <c r="QJ26" s="231"/>
      <c r="QK26" s="231"/>
      <c r="QL26" s="231"/>
      <c r="QM26" s="231"/>
      <c r="QN26" s="231"/>
      <c r="QO26" s="231"/>
      <c r="QP26" s="231"/>
      <c r="QQ26" s="231"/>
      <c r="QR26" s="231"/>
      <c r="QS26" s="231"/>
      <c r="QT26" s="231"/>
      <c r="QU26" s="231"/>
      <c r="QV26" s="231"/>
      <c r="QW26" s="231"/>
      <c r="QX26" s="231"/>
      <c r="QY26" s="231"/>
      <c r="QZ26" s="231"/>
      <c r="RA26" s="231"/>
      <c r="RB26" s="231"/>
      <c r="RC26" s="231"/>
      <c r="RD26" s="231"/>
      <c r="RE26" s="231"/>
      <c r="RF26" s="231"/>
      <c r="RG26" s="231"/>
      <c r="RH26" s="231"/>
      <c r="RI26" s="231"/>
      <c r="RJ26" s="231"/>
      <c r="RK26" s="231"/>
      <c r="RL26" s="231"/>
      <c r="RM26" s="231"/>
      <c r="RN26" s="231"/>
      <c r="RO26" s="231"/>
      <c r="RP26" s="231"/>
      <c r="RQ26" s="231"/>
      <c r="RR26" s="231"/>
      <c r="RS26" s="231"/>
      <c r="RT26" s="231"/>
      <c r="RU26" s="231"/>
      <c r="RV26" s="231"/>
      <c r="RW26" s="231"/>
      <c r="RX26" s="231"/>
      <c r="RY26" s="231"/>
      <c r="RZ26" s="231"/>
      <c r="SA26" s="231"/>
      <c r="SB26" s="231"/>
      <c r="SC26" s="231"/>
      <c r="SD26" s="231"/>
      <c r="SE26" s="231"/>
      <c r="SF26" s="231"/>
      <c r="SG26" s="231"/>
      <c r="SH26" s="231"/>
      <c r="SI26" s="231"/>
      <c r="SJ26" s="231"/>
      <c r="SK26" s="231"/>
      <c r="SL26" s="231"/>
      <c r="SM26" s="231"/>
      <c r="SN26" s="231"/>
      <c r="SO26" s="231"/>
      <c r="SP26" s="231"/>
      <c r="SQ26" s="231"/>
      <c r="SR26" s="231"/>
      <c r="SS26" s="231"/>
      <c r="ST26" s="231"/>
      <c r="SU26" s="231"/>
      <c r="SV26" s="231"/>
      <c r="SW26" s="231"/>
      <c r="SX26" s="231"/>
      <c r="SY26" s="231"/>
      <c r="SZ26" s="231"/>
      <c r="TA26" s="231"/>
      <c r="TB26" s="231"/>
      <c r="TC26" s="231"/>
      <c r="TD26" s="231"/>
      <c r="TE26" s="231"/>
      <c r="TF26" s="231"/>
      <c r="TG26" s="231"/>
      <c r="TH26" s="231"/>
      <c r="TI26" s="231"/>
      <c r="TJ26" s="231"/>
      <c r="TK26" s="231"/>
      <c r="TL26" s="231"/>
      <c r="TM26" s="231"/>
      <c r="TN26" s="231"/>
      <c r="TO26" s="231"/>
      <c r="TP26" s="231"/>
      <c r="TQ26" s="231"/>
      <c r="TR26" s="231"/>
      <c r="TS26" s="231"/>
      <c r="TT26" s="231"/>
      <c r="TU26" s="231"/>
      <c r="TV26" s="231"/>
      <c r="TW26" s="231"/>
      <c r="TX26" s="231"/>
      <c r="TY26" s="231"/>
      <c r="TZ26" s="231"/>
      <c r="UA26" s="231"/>
      <c r="UB26" s="231"/>
      <c r="UC26" s="231"/>
      <c r="UD26" s="231"/>
      <c r="UE26" s="231"/>
      <c r="UF26" s="231"/>
      <c r="UG26" s="231"/>
      <c r="UH26" s="231"/>
      <c r="UI26" s="231"/>
      <c r="UJ26" s="231"/>
      <c r="UK26" s="231"/>
      <c r="UL26" s="231"/>
      <c r="UM26" s="231"/>
      <c r="UN26" s="231"/>
      <c r="UO26" s="231"/>
      <c r="UP26" s="231"/>
      <c r="UQ26" s="231"/>
      <c r="UR26" s="231"/>
      <c r="US26" s="231"/>
      <c r="UT26" s="231"/>
      <c r="UU26" s="231"/>
      <c r="UV26" s="231"/>
      <c r="UW26" s="231"/>
      <c r="UX26" s="231"/>
      <c r="UY26" s="231"/>
      <c r="UZ26" s="231"/>
      <c r="VA26" s="231"/>
      <c r="VB26" s="231"/>
      <c r="VC26" s="231"/>
      <c r="VD26" s="231"/>
      <c r="VE26" s="231"/>
      <c r="VF26" s="231"/>
      <c r="VG26" s="231"/>
      <c r="VH26" s="231"/>
      <c r="VI26" s="231"/>
      <c r="VJ26" s="231"/>
      <c r="VK26" s="231"/>
      <c r="VL26" s="231"/>
      <c r="VM26" s="231"/>
      <c r="VN26" s="231"/>
      <c r="VO26" s="231"/>
      <c r="VP26" s="231"/>
      <c r="VQ26" s="231"/>
      <c r="VR26" s="231"/>
      <c r="VS26" s="231"/>
      <c r="VT26" s="231"/>
      <c r="VU26" s="231"/>
      <c r="VV26" s="231"/>
      <c r="VW26" s="231"/>
      <c r="VX26" s="231"/>
      <c r="VY26" s="231"/>
      <c r="VZ26" s="231"/>
      <c r="WA26" s="231"/>
      <c r="WB26" s="231"/>
      <c r="WC26" s="231"/>
      <c r="WD26" s="231"/>
      <c r="WE26" s="231"/>
      <c r="WF26" s="231"/>
      <c r="WG26" s="231"/>
      <c r="WH26" s="231"/>
      <c r="WI26" s="231"/>
      <c r="WJ26" s="231"/>
      <c r="WK26" s="231"/>
      <c r="WL26" s="231"/>
      <c r="WM26" s="231"/>
      <c r="WN26" s="231"/>
      <c r="WO26" s="231"/>
      <c r="WP26" s="231"/>
      <c r="WQ26" s="231"/>
      <c r="WR26" s="231"/>
      <c r="WS26" s="231"/>
      <c r="WT26" s="231"/>
      <c r="WU26" s="231"/>
      <c r="WV26" s="231"/>
      <c r="WW26" s="231"/>
      <c r="WX26" s="231"/>
      <c r="WY26" s="231"/>
      <c r="WZ26" s="231"/>
      <c r="XA26" s="231"/>
      <c r="XB26" s="231"/>
      <c r="XC26" s="231"/>
      <c r="XD26" s="231"/>
      <c r="XE26" s="231"/>
      <c r="XF26" s="231"/>
      <c r="XG26" s="231"/>
      <c r="XH26" s="231"/>
      <c r="XI26" s="231"/>
      <c r="XJ26" s="231"/>
      <c r="XK26" s="231"/>
      <c r="XL26" s="231"/>
      <c r="XM26" s="231"/>
      <c r="XN26" s="231"/>
      <c r="XO26" s="231"/>
      <c r="XP26" s="231"/>
      <c r="XQ26" s="231"/>
      <c r="XR26" s="231"/>
      <c r="XS26" s="231"/>
      <c r="XT26" s="231"/>
      <c r="XU26" s="231"/>
      <c r="XV26" s="231"/>
      <c r="XW26" s="231"/>
      <c r="XX26" s="231"/>
      <c r="XY26" s="231"/>
      <c r="XZ26" s="231"/>
      <c r="YA26" s="231"/>
      <c r="YB26" s="231"/>
      <c r="YC26" s="231"/>
      <c r="YD26" s="231"/>
      <c r="YE26" s="231"/>
      <c r="YF26" s="231"/>
      <c r="YG26" s="231"/>
      <c r="YH26" s="231"/>
      <c r="YI26" s="231"/>
      <c r="YJ26" s="231"/>
      <c r="YK26" s="231"/>
      <c r="YL26" s="231"/>
      <c r="YM26" s="231"/>
      <c r="YN26" s="231"/>
      <c r="YO26" s="231"/>
      <c r="YP26" s="231"/>
      <c r="YQ26" s="231"/>
      <c r="YR26" s="231"/>
      <c r="YS26" s="231"/>
      <c r="YT26" s="231"/>
      <c r="YU26" s="231"/>
      <c r="YV26" s="231"/>
      <c r="YW26" s="231"/>
      <c r="YX26" s="231"/>
      <c r="YY26" s="231"/>
      <c r="YZ26" s="231"/>
      <c r="ZA26" s="231"/>
      <c r="ZB26" s="231"/>
      <c r="ZC26" s="231"/>
      <c r="ZD26" s="231"/>
      <c r="ZE26" s="231"/>
      <c r="ZF26" s="231"/>
      <c r="ZG26" s="231"/>
      <c r="ZH26" s="231"/>
      <c r="ZI26" s="231"/>
      <c r="ZJ26" s="231"/>
      <c r="ZK26" s="231"/>
      <c r="ZL26" s="231"/>
      <c r="ZM26" s="231"/>
      <c r="ZN26" s="231"/>
      <c r="ZO26" s="231"/>
      <c r="ZP26" s="231"/>
      <c r="ZQ26" s="231"/>
      <c r="ZR26" s="231"/>
      <c r="ZS26" s="231"/>
      <c r="ZT26" s="231"/>
      <c r="ZU26" s="231"/>
      <c r="ZV26" s="231"/>
      <c r="ZW26" s="231"/>
      <c r="ZX26" s="231"/>
      <c r="ZY26" s="231"/>
      <c r="ZZ26" s="231"/>
      <c r="AAA26" s="231"/>
      <c r="AAB26" s="231"/>
      <c r="AAC26" s="231"/>
      <c r="AAD26" s="231"/>
      <c r="AAE26" s="231"/>
      <c r="AAF26" s="231"/>
      <c r="AAG26" s="231"/>
      <c r="AAH26" s="231"/>
      <c r="AAI26" s="231"/>
      <c r="AAJ26" s="231"/>
      <c r="AAK26" s="231"/>
      <c r="AAL26" s="231"/>
      <c r="AAM26" s="231"/>
      <c r="AAN26" s="231"/>
      <c r="AAO26" s="231"/>
      <c r="AAP26" s="231"/>
      <c r="AAQ26" s="231"/>
      <c r="AAR26" s="231"/>
      <c r="AAS26" s="231"/>
      <c r="AAT26" s="231"/>
      <c r="AAU26" s="231"/>
      <c r="AAV26" s="231"/>
      <c r="AAW26" s="231"/>
      <c r="AAX26" s="231"/>
      <c r="AAY26" s="231"/>
      <c r="AAZ26" s="231"/>
      <c r="ABA26" s="231"/>
      <c r="ABB26" s="231"/>
      <c r="ABC26" s="231"/>
      <c r="ABD26" s="231"/>
      <c r="ABE26" s="231"/>
      <c r="ABF26" s="231"/>
      <c r="ABG26" s="231"/>
      <c r="ABH26" s="231"/>
      <c r="ABI26" s="231"/>
      <c r="ABJ26" s="231"/>
      <c r="ABK26" s="231"/>
      <c r="ABL26" s="231"/>
      <c r="ABM26" s="231"/>
      <c r="ABN26" s="231"/>
      <c r="ABO26" s="231"/>
      <c r="ABP26" s="231"/>
      <c r="ABQ26" s="231"/>
      <c r="ABR26" s="231"/>
      <c r="ABS26" s="231"/>
      <c r="ABT26" s="231"/>
      <c r="ABU26" s="231"/>
      <c r="ABV26" s="231"/>
      <c r="ABW26" s="231"/>
      <c r="ABX26" s="231"/>
      <c r="ABY26" s="231"/>
      <c r="ABZ26" s="231"/>
      <c r="ACA26" s="231"/>
      <c r="ACB26" s="231"/>
      <c r="ACC26" s="231"/>
      <c r="ACD26" s="231"/>
      <c r="ACE26" s="231"/>
      <c r="ACF26" s="231"/>
      <c r="ACG26" s="231"/>
      <c r="ACH26" s="231"/>
      <c r="ACI26" s="231"/>
      <c r="ACJ26" s="231"/>
      <c r="ACK26" s="231"/>
      <c r="ACL26" s="231"/>
      <c r="ACM26" s="231"/>
      <c r="ACN26" s="231"/>
      <c r="ACO26" s="231"/>
      <c r="ACP26" s="231"/>
      <c r="ACQ26" s="231"/>
      <c r="ACR26" s="231"/>
      <c r="ACS26" s="231"/>
      <c r="ACT26" s="231"/>
      <c r="ACU26" s="231"/>
      <c r="ACV26" s="231"/>
      <c r="ACW26" s="231"/>
      <c r="ACX26" s="231"/>
      <c r="ACY26" s="231"/>
      <c r="ACZ26" s="231"/>
      <c r="ADA26" s="231"/>
      <c r="ADB26" s="231"/>
      <c r="ADC26" s="231"/>
      <c r="ADD26" s="231"/>
      <c r="ADE26" s="231"/>
      <c r="ADF26" s="231"/>
      <c r="ADG26" s="231"/>
      <c r="ADH26" s="231"/>
      <c r="ADI26" s="231"/>
      <c r="ADJ26" s="231"/>
      <c r="ADK26" s="231"/>
      <c r="ADL26" s="231"/>
      <c r="ADM26" s="231"/>
      <c r="ADN26" s="231"/>
      <c r="ADO26" s="231"/>
      <c r="ADP26" s="231"/>
      <c r="ADQ26" s="231"/>
      <c r="ADR26" s="231"/>
      <c r="ADS26" s="231"/>
      <c r="ADT26" s="231"/>
      <c r="ADU26" s="231"/>
      <c r="ADV26" s="231"/>
      <c r="ADW26" s="231"/>
      <c r="ADX26" s="231"/>
      <c r="ADY26" s="231"/>
      <c r="ADZ26" s="231"/>
      <c r="AEA26" s="231"/>
      <c r="AEB26" s="231"/>
      <c r="AEC26" s="231"/>
      <c r="AED26" s="231"/>
      <c r="AEE26" s="231"/>
      <c r="AEF26" s="231"/>
      <c r="AEG26" s="231"/>
      <c r="AEH26" s="231"/>
      <c r="AEI26" s="231"/>
      <c r="AEJ26" s="231"/>
      <c r="AEK26" s="231"/>
      <c r="AEL26" s="231"/>
      <c r="AEM26" s="231"/>
      <c r="AEN26" s="231"/>
      <c r="AEO26" s="231"/>
      <c r="AEP26" s="231"/>
      <c r="AEQ26" s="231"/>
      <c r="AER26" s="231"/>
      <c r="AES26" s="231"/>
      <c r="AET26" s="231"/>
      <c r="AEU26" s="231"/>
      <c r="AEV26" s="231"/>
      <c r="AEW26" s="231"/>
      <c r="AEX26" s="231"/>
      <c r="AEY26" s="231"/>
      <c r="AEZ26" s="231"/>
      <c r="AFA26" s="231"/>
      <c r="AFB26" s="231"/>
      <c r="AFC26" s="231"/>
      <c r="AFD26" s="231"/>
      <c r="AFE26" s="231"/>
      <c r="AFF26" s="231"/>
      <c r="AFG26" s="231"/>
      <c r="AFH26" s="231"/>
      <c r="AFI26" s="231"/>
      <c r="AFJ26" s="231"/>
      <c r="AFK26" s="231"/>
      <c r="AFL26" s="231"/>
      <c r="AFM26" s="231"/>
      <c r="AFN26" s="231"/>
      <c r="AFO26" s="231"/>
      <c r="AFP26" s="231"/>
      <c r="AFQ26" s="231"/>
      <c r="AFR26" s="231"/>
      <c r="AFS26" s="231"/>
      <c r="AFT26" s="231"/>
      <c r="AFU26" s="231"/>
      <c r="AFV26" s="231"/>
      <c r="AFW26" s="231"/>
      <c r="AFX26" s="231"/>
      <c r="AFY26" s="231"/>
      <c r="AFZ26" s="231"/>
      <c r="AGA26" s="231"/>
      <c r="AGB26" s="231"/>
      <c r="AGC26" s="231"/>
      <c r="AGD26" s="231"/>
      <c r="AGE26" s="231"/>
      <c r="AGF26" s="231"/>
      <c r="AGG26" s="231"/>
      <c r="AGH26" s="231"/>
      <c r="AGI26" s="231"/>
      <c r="AGJ26" s="231"/>
      <c r="AGK26" s="231"/>
      <c r="AGL26" s="231"/>
      <c r="AGM26" s="231"/>
      <c r="AGN26" s="231"/>
      <c r="AGO26" s="231"/>
      <c r="AGP26" s="231"/>
      <c r="AGQ26" s="231"/>
      <c r="AGR26" s="231"/>
      <c r="AGS26" s="231"/>
      <c r="AGT26" s="231"/>
      <c r="AGU26" s="231"/>
      <c r="AGV26" s="231"/>
      <c r="AGW26" s="231"/>
      <c r="AGX26" s="231"/>
      <c r="AGY26" s="231"/>
      <c r="AGZ26" s="231"/>
      <c r="AHA26" s="231"/>
      <c r="AHB26" s="231"/>
      <c r="AHC26" s="231"/>
      <c r="AHD26" s="231"/>
      <c r="AHE26" s="231"/>
      <c r="AHF26" s="231"/>
      <c r="AHG26" s="231"/>
      <c r="AHH26" s="231"/>
      <c r="AHI26" s="231"/>
      <c r="AHJ26" s="231"/>
      <c r="AHK26" s="231"/>
      <c r="AHL26" s="231"/>
      <c r="AHM26" s="231"/>
      <c r="AHN26" s="231"/>
      <c r="AHO26" s="231"/>
      <c r="AHP26" s="231"/>
      <c r="AHQ26" s="231"/>
      <c r="AHR26" s="231"/>
      <c r="AHS26" s="231"/>
      <c r="AHT26" s="231"/>
      <c r="AHU26" s="231"/>
      <c r="AHV26" s="231"/>
      <c r="AHW26" s="231"/>
      <c r="AHX26" s="231"/>
      <c r="AHY26" s="231"/>
      <c r="AHZ26" s="231"/>
      <c r="AIA26" s="231"/>
      <c r="AIB26" s="231"/>
      <c r="AIC26" s="231"/>
      <c r="AID26" s="231"/>
      <c r="AIE26" s="231"/>
      <c r="AIF26" s="231"/>
      <c r="AIG26" s="231"/>
      <c r="AIH26" s="231"/>
      <c r="AII26" s="231"/>
      <c r="AIJ26" s="231"/>
      <c r="AIK26" s="231"/>
      <c r="AIL26" s="231"/>
      <c r="AIM26" s="231"/>
      <c r="AIN26" s="231"/>
      <c r="AIO26" s="231"/>
      <c r="AIP26" s="231"/>
      <c r="AIQ26" s="231"/>
      <c r="AIR26" s="231"/>
      <c r="AIS26" s="231"/>
      <c r="AIT26" s="231"/>
      <c r="AIU26" s="231"/>
      <c r="AIV26" s="231"/>
      <c r="AIW26" s="231"/>
      <c r="AIX26" s="231"/>
      <c r="AIY26" s="231"/>
      <c r="AIZ26" s="231"/>
      <c r="AJA26" s="231"/>
      <c r="AJB26" s="231"/>
      <c r="AJC26" s="231"/>
      <c r="AJD26" s="231"/>
      <c r="AJE26" s="231"/>
      <c r="AJF26" s="231"/>
      <c r="AJG26" s="231"/>
      <c r="AJH26" s="231"/>
      <c r="AJI26" s="231"/>
      <c r="AJJ26" s="231"/>
      <c r="AJK26" s="231"/>
      <c r="AJL26" s="231"/>
      <c r="AJM26" s="231"/>
      <c r="AJN26" s="231"/>
      <c r="AJO26" s="231"/>
      <c r="AJP26" s="231"/>
      <c r="AJQ26" s="231"/>
      <c r="AJR26" s="231"/>
      <c r="AJS26" s="231"/>
      <c r="AJT26" s="231"/>
      <c r="AJU26" s="231"/>
      <c r="AJV26" s="231"/>
      <c r="AJW26" s="231"/>
      <c r="AJX26" s="231"/>
      <c r="AJY26" s="231"/>
      <c r="AJZ26" s="231"/>
      <c r="AKA26" s="231"/>
      <c r="AKB26" s="231"/>
      <c r="AKC26" s="231"/>
      <c r="AKD26" s="231"/>
      <c r="AKE26" s="231"/>
      <c r="AKF26" s="231"/>
      <c r="AKG26" s="231"/>
      <c r="AKH26" s="231"/>
      <c r="AKI26" s="231"/>
      <c r="AKJ26" s="231"/>
      <c r="AKK26" s="231"/>
      <c r="AKL26" s="231"/>
      <c r="AKM26" s="231"/>
      <c r="AKN26" s="231"/>
      <c r="AKO26" s="231"/>
      <c r="AKP26" s="231"/>
      <c r="AKQ26" s="231"/>
      <c r="AKR26" s="231"/>
      <c r="AKS26" s="231"/>
      <c r="AKT26" s="231"/>
      <c r="AKU26" s="231"/>
      <c r="AKV26" s="231"/>
      <c r="AKW26" s="231"/>
      <c r="AKX26" s="231"/>
      <c r="AKY26" s="231"/>
      <c r="AKZ26" s="231"/>
      <c r="ALA26" s="231"/>
      <c r="ALB26" s="231"/>
      <c r="ALC26" s="231"/>
      <c r="ALD26" s="231"/>
      <c r="ALE26" s="231"/>
      <c r="ALF26" s="231"/>
      <c r="ALG26" s="231"/>
      <c r="ALH26" s="231"/>
      <c r="ALI26" s="231"/>
      <c r="ALJ26" s="231"/>
      <c r="ALK26" s="231"/>
      <c r="ALL26" s="231"/>
      <c r="ALM26" s="231"/>
      <c r="ALN26" s="231"/>
      <c r="ALO26" s="231"/>
      <c r="ALP26" s="231"/>
      <c r="ALQ26" s="231"/>
      <c r="ALR26" s="231"/>
      <c r="ALS26" s="231"/>
      <c r="ALT26" s="231"/>
      <c r="ALU26" s="231"/>
      <c r="ALV26" s="231"/>
      <c r="ALW26" s="231"/>
      <c r="ALX26" s="231"/>
      <c r="ALY26" s="231"/>
      <c r="ALZ26" s="231"/>
      <c r="AMA26" s="231"/>
      <c r="AMB26" s="231"/>
      <c r="AMC26" s="231"/>
      <c r="AMD26" s="231"/>
      <c r="AME26" s="231"/>
      <c r="AMF26" s="231"/>
      <c r="AMG26" s="231"/>
      <c r="AMH26" s="231"/>
      <c r="AMI26" s="231"/>
      <c r="AMJ26" s="231"/>
    </row>
    <row r="27" spans="1:1024" s="154" customFormat="1" ht="15" customHeight="1">
      <c r="A27" s="230"/>
      <c r="B27" s="153"/>
      <c r="C27" s="153"/>
      <c r="D27" s="153"/>
      <c r="E27" s="153"/>
      <c r="F27" s="153"/>
      <c r="G27" s="153"/>
      <c r="H27" s="153"/>
      <c r="I27" s="153"/>
      <c r="J27" s="153"/>
      <c r="K27" s="233"/>
      <c r="L27" s="233"/>
      <c r="M27" s="233"/>
      <c r="N27" s="233"/>
      <c r="O27" s="233"/>
      <c r="Q27" s="153"/>
      <c r="R27" s="233"/>
      <c r="S27" s="233"/>
      <c r="T27" s="233"/>
      <c r="U27" s="233"/>
      <c r="V27" s="233"/>
      <c r="X27" s="153"/>
      <c r="Y27" s="233"/>
      <c r="Z27" s="233"/>
      <c r="AA27" s="233"/>
      <c r="AB27" s="233"/>
      <c r="AC27" s="233"/>
      <c r="AE27" s="153"/>
      <c r="AF27" s="233"/>
      <c r="AG27" s="233"/>
      <c r="AH27" s="233"/>
      <c r="AI27" s="233"/>
      <c r="AJ27" s="233"/>
      <c r="AL27" s="153"/>
      <c r="AM27" s="233"/>
      <c r="AN27" s="233"/>
      <c r="AO27" s="233"/>
      <c r="AP27" s="233"/>
      <c r="AQ27" s="233"/>
      <c r="AS27" s="153"/>
      <c r="AT27" s="233"/>
      <c r="AU27" s="233"/>
      <c r="AV27" s="233"/>
      <c r="AW27" s="233"/>
      <c r="AX27" s="233"/>
      <c r="AZ27" s="153"/>
      <c r="BA27" s="233"/>
      <c r="BB27" s="233"/>
      <c r="BC27" s="233"/>
      <c r="BD27" s="233"/>
      <c r="BE27" s="233"/>
      <c r="BG27" s="153"/>
      <c r="BH27" s="233"/>
      <c r="BI27" s="233"/>
      <c r="BJ27" s="233"/>
      <c r="BK27" s="233"/>
      <c r="BL27" s="233"/>
      <c r="BN27" s="153"/>
      <c r="BO27" s="233"/>
      <c r="BP27" s="233"/>
      <c r="BQ27" s="233"/>
      <c r="BR27" s="233"/>
      <c r="BS27" s="233"/>
      <c r="BU27" s="153"/>
      <c r="BV27" s="233"/>
      <c r="BW27" s="233"/>
      <c r="BX27" s="233"/>
      <c r="BY27" s="233"/>
      <c r="BZ27" s="233"/>
      <c r="CB27" s="153"/>
      <c r="CC27" s="233"/>
      <c r="CD27" s="233"/>
      <c r="CE27" s="233"/>
      <c r="CF27" s="233"/>
      <c r="CG27" s="233"/>
      <c r="CI27" s="153"/>
      <c r="CJ27" s="233"/>
      <c r="CK27" s="233"/>
      <c r="CL27" s="233"/>
      <c r="CM27" s="233"/>
      <c r="CN27" s="233"/>
      <c r="CP27" s="153"/>
      <c r="CQ27" s="233"/>
      <c r="CR27" s="233"/>
      <c r="CS27" s="233"/>
      <c r="CT27" s="233"/>
      <c r="CU27" s="233"/>
      <c r="CW27" s="153"/>
      <c r="CX27" s="233"/>
      <c r="CY27" s="233"/>
      <c r="CZ27" s="233"/>
      <c r="DA27" s="233"/>
      <c r="DB27" s="233"/>
      <c r="DD27" s="153"/>
      <c r="DE27" s="233"/>
      <c r="DF27" s="233"/>
      <c r="DG27" s="233"/>
      <c r="DH27" s="233"/>
      <c r="DI27" s="233"/>
      <c r="DK27" s="153"/>
      <c r="DL27" s="233"/>
      <c r="DM27" s="233"/>
      <c r="DN27" s="233"/>
      <c r="DO27" s="233"/>
      <c r="DP27" s="233"/>
      <c r="DR27" s="153"/>
      <c r="DS27" s="233"/>
      <c r="DT27" s="233"/>
      <c r="DU27" s="233"/>
      <c r="DV27" s="233"/>
      <c r="DW27" s="233"/>
      <c r="DY27" s="153"/>
      <c r="DZ27" s="233"/>
      <c r="EA27" s="233"/>
      <c r="EB27" s="233"/>
      <c r="EC27" s="233"/>
      <c r="ED27" s="233"/>
      <c r="EF27" s="153"/>
      <c r="EG27" s="233"/>
      <c r="EH27" s="233"/>
      <c r="EI27" s="233"/>
      <c r="EJ27" s="233"/>
      <c r="EK27" s="233"/>
      <c r="EM27" s="153"/>
      <c r="EN27" s="233"/>
      <c r="EO27" s="233"/>
      <c r="EP27" s="233"/>
      <c r="EQ27" s="233"/>
      <c r="ER27" s="233"/>
    </row>
    <row r="28" spans="1:1024" s="154" customFormat="1" ht="12.75">
      <c r="A28" s="230"/>
      <c r="B28" s="153"/>
    </row>
    <row r="29" spans="1:1024" s="154" customFormat="1" ht="33" customHeight="1">
      <c r="A29" s="230"/>
      <c r="B29" s="153"/>
    </row>
    <row r="30" spans="1:1024" s="154" customFormat="1" ht="24.75" customHeight="1">
      <c r="A30" s="230"/>
      <c r="B30" s="153"/>
    </row>
    <row r="31" spans="1:1024" s="154" customFormat="1" ht="24.75" customHeight="1">
      <c r="A31" s="230"/>
      <c r="B31" s="153"/>
    </row>
    <row r="32" spans="1:1024" s="154" customFormat="1" ht="24.75" customHeight="1">
      <c r="A32" s="230"/>
      <c r="B32" s="153"/>
    </row>
    <row r="33" spans="1:2" s="154" customFormat="1" ht="24.75" customHeight="1">
      <c r="A33" s="230"/>
      <c r="B33" s="153"/>
    </row>
    <row r="34" spans="1:2" s="154" customFormat="1" ht="24.75" customHeight="1">
      <c r="A34" s="230"/>
      <c r="B34" s="153"/>
    </row>
    <row r="35" spans="1:2" s="154" customFormat="1" ht="24.75" customHeight="1">
      <c r="A35" s="230"/>
      <c r="B35" s="153"/>
    </row>
    <row r="36" spans="1:2" s="154" customFormat="1" ht="24.75" customHeight="1">
      <c r="A36" s="230"/>
      <c r="B36" s="153"/>
    </row>
    <row r="37" spans="1:2" s="154" customFormat="1" ht="24.75" customHeight="1">
      <c r="A37" s="230"/>
      <c r="B37" s="153"/>
    </row>
    <row r="38" spans="1:2" s="154" customFormat="1" ht="24.75" customHeight="1">
      <c r="A38" s="230"/>
      <c r="B38" s="153"/>
    </row>
    <row r="39" spans="1:2" s="154" customFormat="1" ht="24.75" customHeight="1">
      <c r="A39" s="230"/>
      <c r="B39" s="153"/>
    </row>
    <row r="40" spans="1:2" s="154" customFormat="1" ht="24.75" customHeight="1">
      <c r="A40" s="230"/>
      <c r="B40" s="153"/>
    </row>
    <row r="41" spans="1:2" s="154" customFormat="1" ht="24.75" customHeight="1">
      <c r="A41" s="230"/>
      <c r="B41" s="153"/>
    </row>
    <row r="42" spans="1:2" s="154" customFormat="1" ht="24.75" customHeight="1">
      <c r="A42" s="230"/>
      <c r="B42" s="153"/>
    </row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52" t="s">
        <v>89</v>
      </c>
      <c r="C3" s="552"/>
      <c r="D3" s="552"/>
      <c r="E3" s="552"/>
      <c r="F3" s="552"/>
      <c r="G3" s="552"/>
      <c r="H3" s="552"/>
      <c r="I3" s="74"/>
    </row>
    <row r="4" spans="1:9" ht="35.25" customHeight="1">
      <c r="A4" s="74"/>
      <c r="B4" s="151" t="str">
        <f>Controle!F5</f>
        <v xml:space="preserve">PM-BA/24 - Soldado 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123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MATEMÁTICA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 xml:space="preserve"> HISTÓRIA DO BRASIL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 xml:space="preserve"> GEOGRAFIA DO BRASIL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 xml:space="preserve"> ATUALIDADES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INFORMÁTICA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DIR. CONSTITUCIONAL</v>
      </c>
      <c r="C11" s="157" t="s">
        <v>100</v>
      </c>
      <c r="D11" s="157" t="s">
        <v>124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>DIR. HUMANOS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 xml:space="preserve"> DIR. ADMINISTRATIVO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 xml:space="preserve"> DIR. PENAL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 xml:space="preserve"> IGUALDADE RACIAL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 xml:space="preserve"> DIR. PENAL MILITAR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3" t="s">
        <v>145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2024-10-19T18:27:25Z</dcterms:modified>
  <dc:language>pt-BR</dc:language>
</cp:coreProperties>
</file>